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2780" windowHeight="6660" activeTab="2"/>
  </bookViews>
  <sheets>
    <sheet name="RWHP" sheetId="1" r:id="rId1"/>
    <sheet name="RWTQ" sheetId="2" r:id="rId2"/>
    <sheet name="Data" sheetId="3" r:id="rId3"/>
    <sheet name="Sheet2" sheetId="4" r:id="rId4"/>
    <sheet name="Sheet3" sheetId="5" r:id="rId5"/>
    <sheet name="StockVsWilk" sheetId="6" r:id="rId6"/>
  </sheets>
  <definedNames/>
  <calcPr fullCalcOnLoad="1"/>
</workbook>
</file>

<file path=xl/sharedStrings.xml><?xml version="1.0" encoding="utf-8"?>
<sst xmlns="http://schemas.openxmlformats.org/spreadsheetml/2006/main" count="20" uniqueCount="18">
  <si>
    <t>RPM</t>
  </si>
  <si>
    <t>944 Spec HP Plots</t>
  </si>
  <si>
    <t>Skip's 2.7</t>
  </si>
  <si>
    <t>944-Spec Torque Plots</t>
  </si>
  <si>
    <t>Min</t>
  </si>
  <si>
    <t>Max</t>
  </si>
  <si>
    <t>Range</t>
  </si>
  <si>
    <t>Avg HP</t>
  </si>
  <si>
    <t>Paul B #51- 5/03</t>
  </si>
  <si>
    <t>Joe P #94 - 1/03</t>
  </si>
  <si>
    <t>Tom H #61 - 7/03</t>
  </si>
  <si>
    <t>Eric S #70 - 8/04</t>
  </si>
  <si>
    <t>Tim C #22 - 5/03</t>
  </si>
  <si>
    <t>Tim C #22 - 7/04</t>
  </si>
  <si>
    <t>Jim M #61 - 9/04</t>
  </si>
  <si>
    <t>Avg Tq</t>
  </si>
  <si>
    <t>Tom S #16- 10/04 Chip</t>
  </si>
  <si>
    <t>Tom S #16 -10/04 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</si>
</sst>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800000"/>
      </font>
      <border/>
    </dxf>
    <dxf>
      <font>
        <b/>
        <i val="0"/>
        <u val="double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944-Spec Hp Charts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645"/>
          <c:w val="0.9535"/>
          <c:h val="0.87675"/>
        </c:manualLayout>
      </c:layout>
      <c:scatterChart>
        <c:scatterStyle val="lineMarker"/>
        <c:varyColors val="0"/>
        <c:ser>
          <c:idx val="7"/>
          <c:order val="0"/>
          <c:tx>
            <c:strRef>
              <c:f>Data!$B$2</c:f>
              <c:strCache>
                <c:ptCount val="1"/>
                <c:pt idx="0">
                  <c:v>Avg HP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Data!$B$3:$B$19</c:f>
              <c:numCache>
                <c:ptCount val="17"/>
                <c:pt idx="0">
                  <c:v>72.33333333333333</c:v>
                </c:pt>
                <c:pt idx="1">
                  <c:v>76.33333333333333</c:v>
                </c:pt>
                <c:pt idx="2">
                  <c:v>80.16666666666667</c:v>
                </c:pt>
                <c:pt idx="3">
                  <c:v>84.5</c:v>
                </c:pt>
                <c:pt idx="4">
                  <c:v>91.66666666666667</c:v>
                </c:pt>
                <c:pt idx="5">
                  <c:v>97.33333333333333</c:v>
                </c:pt>
                <c:pt idx="6">
                  <c:v>102.16666666666667</c:v>
                </c:pt>
                <c:pt idx="7">
                  <c:v>108.83333333333333</c:v>
                </c:pt>
                <c:pt idx="8">
                  <c:v>114.16666666666667</c:v>
                </c:pt>
                <c:pt idx="9">
                  <c:v>118.66666666666667</c:v>
                </c:pt>
                <c:pt idx="10">
                  <c:v>122.16666666666667</c:v>
                </c:pt>
                <c:pt idx="11">
                  <c:v>125</c:v>
                </c:pt>
                <c:pt idx="12">
                  <c:v>128.16666666666666</c:v>
                </c:pt>
                <c:pt idx="13">
                  <c:v>130.5</c:v>
                </c:pt>
                <c:pt idx="14">
                  <c:v>132</c:v>
                </c:pt>
                <c:pt idx="15">
                  <c:v>130.83333333333334</c:v>
                </c:pt>
                <c:pt idx="16">
                  <c:v>128.16666666666666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Joe P #94 - 1/03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Data!$F$3:$F$19</c:f>
              <c:numCache>
                <c:ptCount val="17"/>
                <c:pt idx="0">
                  <c:v>74</c:v>
                </c:pt>
                <c:pt idx="1">
                  <c:v>78</c:v>
                </c:pt>
                <c:pt idx="2">
                  <c:v>80</c:v>
                </c:pt>
                <c:pt idx="3">
                  <c:v>86</c:v>
                </c:pt>
                <c:pt idx="4">
                  <c:v>94</c:v>
                </c:pt>
                <c:pt idx="5">
                  <c:v>98</c:v>
                </c:pt>
                <c:pt idx="6">
                  <c:v>106</c:v>
                </c:pt>
                <c:pt idx="7">
                  <c:v>113</c:v>
                </c:pt>
                <c:pt idx="8">
                  <c:v>117</c:v>
                </c:pt>
                <c:pt idx="9">
                  <c:v>120</c:v>
                </c:pt>
                <c:pt idx="10">
                  <c:v>124</c:v>
                </c:pt>
                <c:pt idx="11">
                  <c:v>126</c:v>
                </c:pt>
                <c:pt idx="12">
                  <c:v>129</c:v>
                </c:pt>
                <c:pt idx="13">
                  <c:v>130</c:v>
                </c:pt>
                <c:pt idx="14">
                  <c:v>131</c:v>
                </c:pt>
                <c:pt idx="15">
                  <c:v>131</c:v>
                </c:pt>
                <c:pt idx="16">
                  <c:v>130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Data!$G$2</c:f>
              <c:strCache>
                <c:ptCount val="1"/>
                <c:pt idx="0">
                  <c:v>Paul B #51- 5/03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Data!$G$3:$G$19</c:f>
              <c:numCache>
                <c:ptCount val="17"/>
                <c:pt idx="0">
                  <c:v>68</c:v>
                </c:pt>
                <c:pt idx="1">
                  <c:v>74</c:v>
                </c:pt>
                <c:pt idx="2">
                  <c:v>78</c:v>
                </c:pt>
                <c:pt idx="3">
                  <c:v>82</c:v>
                </c:pt>
                <c:pt idx="4">
                  <c:v>87</c:v>
                </c:pt>
                <c:pt idx="5">
                  <c:v>96</c:v>
                </c:pt>
                <c:pt idx="6">
                  <c:v>100</c:v>
                </c:pt>
                <c:pt idx="7">
                  <c:v>104</c:v>
                </c:pt>
                <c:pt idx="8">
                  <c:v>113</c:v>
                </c:pt>
                <c:pt idx="9">
                  <c:v>114</c:v>
                </c:pt>
                <c:pt idx="10">
                  <c:v>116</c:v>
                </c:pt>
                <c:pt idx="11">
                  <c:v>120</c:v>
                </c:pt>
                <c:pt idx="12">
                  <c:v>125</c:v>
                </c:pt>
                <c:pt idx="13">
                  <c:v>128</c:v>
                </c:pt>
                <c:pt idx="14">
                  <c:v>132</c:v>
                </c:pt>
                <c:pt idx="15">
                  <c:v>129</c:v>
                </c:pt>
                <c:pt idx="16">
                  <c:v>125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Data!$H$2</c:f>
              <c:strCache>
                <c:ptCount val="1"/>
                <c:pt idx="0">
                  <c:v>Tim C #22 - 5/03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Data!$H$3:$H$19</c:f>
              <c:numCache>
                <c:ptCount val="17"/>
                <c:pt idx="0">
                  <c:v>75</c:v>
                </c:pt>
                <c:pt idx="1">
                  <c:v>78</c:v>
                </c:pt>
                <c:pt idx="2">
                  <c:v>81</c:v>
                </c:pt>
                <c:pt idx="3">
                  <c:v>86</c:v>
                </c:pt>
                <c:pt idx="4">
                  <c:v>95</c:v>
                </c:pt>
                <c:pt idx="5">
                  <c:v>98</c:v>
                </c:pt>
                <c:pt idx="6">
                  <c:v>102</c:v>
                </c:pt>
                <c:pt idx="7">
                  <c:v>110</c:v>
                </c:pt>
                <c:pt idx="8">
                  <c:v>115</c:v>
                </c:pt>
                <c:pt idx="9">
                  <c:v>122</c:v>
                </c:pt>
                <c:pt idx="10">
                  <c:v>125</c:v>
                </c:pt>
                <c:pt idx="11">
                  <c:v>128</c:v>
                </c:pt>
                <c:pt idx="12">
                  <c:v>131</c:v>
                </c:pt>
                <c:pt idx="13">
                  <c:v>133</c:v>
                </c:pt>
                <c:pt idx="14">
                  <c:v>132</c:v>
                </c:pt>
                <c:pt idx="15">
                  <c:v>130</c:v>
                </c:pt>
                <c:pt idx="16">
                  <c:v>125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Data!$I$2</c:f>
              <c:strCache>
                <c:ptCount val="1"/>
                <c:pt idx="0">
                  <c:v>Tom H #61 - 7/03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Data!$I$3:$I$19</c:f>
              <c:numCache>
                <c:ptCount val="17"/>
                <c:pt idx="0">
                  <c:v>73</c:v>
                </c:pt>
                <c:pt idx="1">
                  <c:v>77</c:v>
                </c:pt>
                <c:pt idx="2">
                  <c:v>84</c:v>
                </c:pt>
                <c:pt idx="3">
                  <c:v>86</c:v>
                </c:pt>
                <c:pt idx="4">
                  <c:v>92</c:v>
                </c:pt>
                <c:pt idx="5">
                  <c:v>99</c:v>
                </c:pt>
                <c:pt idx="6">
                  <c:v>103</c:v>
                </c:pt>
                <c:pt idx="7">
                  <c:v>108</c:v>
                </c:pt>
                <c:pt idx="8">
                  <c:v>112</c:v>
                </c:pt>
                <c:pt idx="9">
                  <c:v>120</c:v>
                </c:pt>
                <c:pt idx="10">
                  <c:v>122</c:v>
                </c:pt>
                <c:pt idx="11">
                  <c:v>124</c:v>
                </c:pt>
                <c:pt idx="12">
                  <c:v>124</c:v>
                </c:pt>
                <c:pt idx="13">
                  <c:v>128</c:v>
                </c:pt>
                <c:pt idx="14">
                  <c:v>131</c:v>
                </c:pt>
                <c:pt idx="15">
                  <c:v>129</c:v>
                </c:pt>
                <c:pt idx="16">
                  <c:v>128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Data!$A$2</c:f>
              <c:strCache>
                <c:ptCount val="1"/>
                <c:pt idx="0">
                  <c:v>RPM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Data!$J$2</c:f>
              <c:strCache>
                <c:ptCount val="1"/>
                <c:pt idx="0">
                  <c:v>Tim C #22 - 7/04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Data!$J$3:$J$19</c:f>
              <c:numCache>
                <c:ptCount val="17"/>
                <c:pt idx="0">
                  <c:v>72</c:v>
                </c:pt>
                <c:pt idx="1">
                  <c:v>75</c:v>
                </c:pt>
                <c:pt idx="2">
                  <c:v>78</c:v>
                </c:pt>
                <c:pt idx="3">
                  <c:v>83</c:v>
                </c:pt>
                <c:pt idx="4">
                  <c:v>92</c:v>
                </c:pt>
                <c:pt idx="5">
                  <c:v>95</c:v>
                </c:pt>
                <c:pt idx="6">
                  <c:v>100</c:v>
                </c:pt>
                <c:pt idx="7">
                  <c:v>108</c:v>
                </c:pt>
                <c:pt idx="8">
                  <c:v>113</c:v>
                </c:pt>
                <c:pt idx="9">
                  <c:v>118</c:v>
                </c:pt>
                <c:pt idx="10">
                  <c:v>122</c:v>
                </c:pt>
                <c:pt idx="11">
                  <c:v>124</c:v>
                </c:pt>
                <c:pt idx="12">
                  <c:v>128</c:v>
                </c:pt>
                <c:pt idx="13">
                  <c:v>129</c:v>
                </c:pt>
                <c:pt idx="14">
                  <c:v>128</c:v>
                </c:pt>
                <c:pt idx="15">
                  <c:v>128</c:v>
                </c:pt>
                <c:pt idx="16">
                  <c:v>124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Data!$K$2</c:f>
              <c:strCache>
                <c:ptCount val="1"/>
                <c:pt idx="0">
                  <c:v>Eric S #70 - 8/04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Data!$K$3:$K$19</c:f>
              <c:numCache>
                <c:ptCount val="17"/>
                <c:pt idx="0">
                  <c:v>72</c:v>
                </c:pt>
                <c:pt idx="1">
                  <c:v>76</c:v>
                </c:pt>
                <c:pt idx="2">
                  <c:v>80</c:v>
                </c:pt>
                <c:pt idx="3">
                  <c:v>84</c:v>
                </c:pt>
                <c:pt idx="4">
                  <c:v>90</c:v>
                </c:pt>
                <c:pt idx="5">
                  <c:v>98</c:v>
                </c:pt>
                <c:pt idx="6">
                  <c:v>102</c:v>
                </c:pt>
                <c:pt idx="7">
                  <c:v>110</c:v>
                </c:pt>
                <c:pt idx="8">
                  <c:v>115</c:v>
                </c:pt>
                <c:pt idx="9">
                  <c:v>118</c:v>
                </c:pt>
                <c:pt idx="10">
                  <c:v>124</c:v>
                </c:pt>
                <c:pt idx="11">
                  <c:v>128</c:v>
                </c:pt>
                <c:pt idx="12">
                  <c:v>132</c:v>
                </c:pt>
                <c:pt idx="13">
                  <c:v>135</c:v>
                </c:pt>
                <c:pt idx="14">
                  <c:v>138</c:v>
                </c:pt>
                <c:pt idx="15">
                  <c:v>138</c:v>
                </c:pt>
                <c:pt idx="16">
                  <c:v>137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Data!$L$2</c:f>
              <c:strCache>
                <c:ptCount val="1"/>
                <c:pt idx="0">
                  <c:v>Jim M #61 - 9/04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Data!$L$3:$L$19</c:f>
              <c:numCache>
                <c:ptCount val="17"/>
                <c:pt idx="0">
                  <c:v>72</c:v>
                </c:pt>
                <c:pt idx="1">
                  <c:v>75</c:v>
                </c:pt>
                <c:pt idx="2">
                  <c:v>78</c:v>
                </c:pt>
                <c:pt idx="3">
                  <c:v>82</c:v>
                </c:pt>
                <c:pt idx="4">
                  <c:v>92</c:v>
                </c:pt>
                <c:pt idx="5">
                  <c:v>100</c:v>
                </c:pt>
                <c:pt idx="6">
                  <c:v>105</c:v>
                </c:pt>
                <c:pt idx="7">
                  <c:v>112</c:v>
                </c:pt>
                <c:pt idx="8">
                  <c:v>114</c:v>
                </c:pt>
                <c:pt idx="9">
                  <c:v>120</c:v>
                </c:pt>
                <c:pt idx="10">
                  <c:v>124</c:v>
                </c:pt>
                <c:pt idx="11">
                  <c:v>126</c:v>
                </c:pt>
                <c:pt idx="12">
                  <c:v>130</c:v>
                </c:pt>
                <c:pt idx="13">
                  <c:v>132</c:v>
                </c:pt>
                <c:pt idx="14">
                  <c:v>134</c:v>
                </c:pt>
                <c:pt idx="15">
                  <c:v>134</c:v>
                </c:pt>
                <c:pt idx="16">
                  <c:v>132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Data!$M$2</c:f>
              <c:strCache>
                <c:ptCount val="1"/>
                <c:pt idx="0">
                  <c:v>Tom S #16 -10/04 Stock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Data!$M$3:$M$19</c:f>
              <c:numCache>
                <c:ptCount val="17"/>
                <c:pt idx="0">
                  <c:v>74</c:v>
                </c:pt>
                <c:pt idx="1">
                  <c:v>76</c:v>
                </c:pt>
                <c:pt idx="2">
                  <c:v>80</c:v>
                </c:pt>
                <c:pt idx="3">
                  <c:v>85</c:v>
                </c:pt>
                <c:pt idx="4">
                  <c:v>94</c:v>
                </c:pt>
                <c:pt idx="5">
                  <c:v>98</c:v>
                </c:pt>
                <c:pt idx="6">
                  <c:v>105</c:v>
                </c:pt>
                <c:pt idx="7">
                  <c:v>112</c:v>
                </c:pt>
                <c:pt idx="8">
                  <c:v>118</c:v>
                </c:pt>
                <c:pt idx="9">
                  <c:v>121</c:v>
                </c:pt>
                <c:pt idx="10">
                  <c:v>122</c:v>
                </c:pt>
                <c:pt idx="11">
                  <c:v>121</c:v>
                </c:pt>
                <c:pt idx="12">
                  <c:v>122</c:v>
                </c:pt>
                <c:pt idx="13">
                  <c:v>128</c:v>
                </c:pt>
                <c:pt idx="14">
                  <c:v>128</c:v>
                </c:pt>
                <c:pt idx="15">
                  <c:v>129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Data!$N$2</c:f>
              <c:strCache>
                <c:ptCount val="1"/>
                <c:pt idx="0">
                  <c:v>Tom S #16- 10/04 Chip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Data!$N$3:$N$19</c:f>
              <c:numCache>
                <c:ptCount val="17"/>
                <c:pt idx="1">
                  <c:v>79</c:v>
                </c:pt>
                <c:pt idx="2">
                  <c:v>82</c:v>
                </c:pt>
                <c:pt idx="3">
                  <c:v>85</c:v>
                </c:pt>
                <c:pt idx="4">
                  <c:v>94</c:v>
                </c:pt>
                <c:pt idx="5">
                  <c:v>98</c:v>
                </c:pt>
                <c:pt idx="6">
                  <c:v>105</c:v>
                </c:pt>
                <c:pt idx="7">
                  <c:v>114</c:v>
                </c:pt>
                <c:pt idx="8">
                  <c:v>119</c:v>
                </c:pt>
                <c:pt idx="9">
                  <c:v>124</c:v>
                </c:pt>
                <c:pt idx="10">
                  <c:v>125</c:v>
                </c:pt>
                <c:pt idx="11">
                  <c:v>127</c:v>
                </c:pt>
                <c:pt idx="12">
                  <c:v>128</c:v>
                </c:pt>
                <c:pt idx="13">
                  <c:v>128</c:v>
                </c:pt>
                <c:pt idx="14">
                  <c:v>129</c:v>
                </c:pt>
                <c:pt idx="15">
                  <c:v>130</c:v>
                </c:pt>
              </c:numCache>
            </c:numRef>
          </c:yVal>
          <c:smooth val="1"/>
        </c:ser>
        <c:axId val="66464173"/>
        <c:axId val="61306646"/>
      </c:scatterChart>
      <c:valAx>
        <c:axId val="66464173"/>
        <c:scaling>
          <c:orientation val="minMax"/>
          <c:max val="6200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06646"/>
        <c:crosses val="autoZero"/>
        <c:crossBetween val="midCat"/>
        <c:dispUnits/>
        <c:majorUnit val="200"/>
        <c:minorUnit val="50"/>
      </c:valAx>
      <c:valAx>
        <c:axId val="61306646"/>
        <c:scaling>
          <c:orientation val="minMax"/>
          <c:max val="14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Rear wheel Hp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66464173"/>
        <c:crosses val="autoZero"/>
        <c:crossBetween val="midCat"/>
        <c:dispUnits/>
        <c:majorUnit val="10"/>
        <c:minorUnit val="2"/>
      </c:valAx>
      <c:spPr>
        <a:noFill/>
        <a:ln w="3175">
          <a:solid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5925"/>
          <c:y val="0.4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944-Spec Torque Charts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5875"/>
          <c:w val="0.94925"/>
          <c:h val="0.8765"/>
        </c:manualLayout>
      </c:layout>
      <c:scatterChart>
        <c:scatterStyle val="lineMarker"/>
        <c:varyColors val="0"/>
        <c:ser>
          <c:idx val="5"/>
          <c:order val="0"/>
          <c:tx>
            <c:strRef>
              <c:f>Data!$A$2</c:f>
              <c:strCache>
                <c:ptCount val="1"/>
                <c:pt idx="0">
                  <c:v>RPM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Data!$B$24</c:f>
              <c:strCache>
                <c:ptCount val="1"/>
                <c:pt idx="0">
                  <c:v>Avg Tq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Data!$A$25:$A$41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Data!$B$25:$B$41</c:f>
              <c:numCache>
                <c:ptCount val="17"/>
                <c:pt idx="0">
                  <c:v>126.58333333333333</c:v>
                </c:pt>
                <c:pt idx="1">
                  <c:v>125.234375</c:v>
                </c:pt>
                <c:pt idx="2">
                  <c:v>123.78676470588233</c:v>
                </c:pt>
                <c:pt idx="3">
                  <c:v>123.22916666666667</c:v>
                </c:pt>
                <c:pt idx="4">
                  <c:v>126.64473684210527</c:v>
                </c:pt>
                <c:pt idx="5">
                  <c:v>127.75</c:v>
                </c:pt>
                <c:pt idx="6">
                  <c:v>127.70833333333333</c:v>
                </c:pt>
                <c:pt idx="7">
                  <c:v>129.85795454545453</c:v>
                </c:pt>
                <c:pt idx="8">
                  <c:v>130.29891304347825</c:v>
                </c:pt>
                <c:pt idx="9">
                  <c:v>129.79166666666666</c:v>
                </c:pt>
                <c:pt idx="10">
                  <c:v>128.275</c:v>
                </c:pt>
                <c:pt idx="11">
                  <c:v>126.20192307692305</c:v>
                </c:pt>
                <c:pt idx="12">
                  <c:v>124.60648148148148</c:v>
                </c:pt>
                <c:pt idx="13">
                  <c:v>122.34375</c:v>
                </c:pt>
                <c:pt idx="14">
                  <c:v>119.48275862068965</c:v>
                </c:pt>
                <c:pt idx="15">
                  <c:v>114.47916666666667</c:v>
                </c:pt>
                <c:pt idx="16">
                  <c:v>108.5282258064516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Data!$F$24</c:f>
              <c:strCache>
                <c:ptCount val="1"/>
                <c:pt idx="0">
                  <c:v>Joe P #94 - 1/03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Data!$A$25:$A$41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Data!$F$25:$F$41</c:f>
              <c:numCache>
                <c:ptCount val="17"/>
                <c:pt idx="0">
                  <c:v>129.5</c:v>
                </c:pt>
                <c:pt idx="1">
                  <c:v>127.96875</c:v>
                </c:pt>
                <c:pt idx="2">
                  <c:v>123.52941176470588</c:v>
                </c:pt>
                <c:pt idx="3">
                  <c:v>125.41666666666667</c:v>
                </c:pt>
                <c:pt idx="4">
                  <c:v>129.8684210526316</c:v>
                </c:pt>
                <c:pt idx="5">
                  <c:v>128.625</c:v>
                </c:pt>
                <c:pt idx="6">
                  <c:v>132.5</c:v>
                </c:pt>
                <c:pt idx="7">
                  <c:v>134.82954545454544</c:v>
                </c:pt>
                <c:pt idx="8">
                  <c:v>133.5326086956522</c:v>
                </c:pt>
                <c:pt idx="9">
                  <c:v>131.25</c:v>
                </c:pt>
                <c:pt idx="10">
                  <c:v>130.2</c:v>
                </c:pt>
                <c:pt idx="11">
                  <c:v>127.21153846153845</c:v>
                </c:pt>
                <c:pt idx="12">
                  <c:v>125.41666666666667</c:v>
                </c:pt>
                <c:pt idx="13">
                  <c:v>121.875</c:v>
                </c:pt>
                <c:pt idx="14">
                  <c:v>118.57758620689654</c:v>
                </c:pt>
                <c:pt idx="15">
                  <c:v>114.625</c:v>
                </c:pt>
                <c:pt idx="16">
                  <c:v>110.08064516129033</c:v>
                </c:pt>
              </c:numCache>
            </c:numRef>
          </c:yVal>
          <c:smooth val="1"/>
        </c:ser>
        <c:ser>
          <c:idx val="7"/>
          <c:order val="3"/>
          <c:tx>
            <c:strRef>
              <c:f>Data!$G$24</c:f>
              <c:strCache>
                <c:ptCount val="1"/>
                <c:pt idx="0">
                  <c:v>Paul B #51- 5/03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Data!$A$25:$A$41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Data!$G$25:$G$41</c:f>
              <c:numCache>
                <c:ptCount val="17"/>
                <c:pt idx="0">
                  <c:v>119.00000000000001</c:v>
                </c:pt>
                <c:pt idx="1">
                  <c:v>121.40625</c:v>
                </c:pt>
                <c:pt idx="2">
                  <c:v>120.44117647058823</c:v>
                </c:pt>
                <c:pt idx="3">
                  <c:v>119.58333333333334</c:v>
                </c:pt>
                <c:pt idx="4">
                  <c:v>120.19736842105263</c:v>
                </c:pt>
                <c:pt idx="5">
                  <c:v>126</c:v>
                </c:pt>
                <c:pt idx="6">
                  <c:v>125</c:v>
                </c:pt>
                <c:pt idx="7">
                  <c:v>124.0909090909091</c:v>
                </c:pt>
                <c:pt idx="8">
                  <c:v>128.9673913043478</c:v>
                </c:pt>
                <c:pt idx="9">
                  <c:v>124.6875</c:v>
                </c:pt>
                <c:pt idx="10">
                  <c:v>121.8</c:v>
                </c:pt>
                <c:pt idx="11">
                  <c:v>121.15384615384616</c:v>
                </c:pt>
                <c:pt idx="12">
                  <c:v>121.52777777777777</c:v>
                </c:pt>
                <c:pt idx="13">
                  <c:v>120</c:v>
                </c:pt>
                <c:pt idx="14">
                  <c:v>119.48275862068967</c:v>
                </c:pt>
                <c:pt idx="15">
                  <c:v>112.87499999999999</c:v>
                </c:pt>
                <c:pt idx="16">
                  <c:v>105.84677419354838</c:v>
                </c:pt>
              </c:numCache>
            </c:numRef>
          </c:yVal>
          <c:smooth val="1"/>
        </c:ser>
        <c:ser>
          <c:idx val="8"/>
          <c:order val="4"/>
          <c:tx>
            <c:strRef>
              <c:f>Data!$H$24</c:f>
              <c:strCache>
                <c:ptCount val="1"/>
                <c:pt idx="0">
                  <c:v>Tim C #22 - 5/03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Data!$A$25:$A$41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Data!$H$25:$H$41</c:f>
              <c:numCache>
                <c:ptCount val="17"/>
                <c:pt idx="0">
                  <c:v>131.25</c:v>
                </c:pt>
                <c:pt idx="1">
                  <c:v>127.96875</c:v>
                </c:pt>
                <c:pt idx="2">
                  <c:v>125.0735294117647</c:v>
                </c:pt>
                <c:pt idx="3">
                  <c:v>125.41666666666667</c:v>
                </c:pt>
                <c:pt idx="4">
                  <c:v>131.25</c:v>
                </c:pt>
                <c:pt idx="5">
                  <c:v>128.625</c:v>
                </c:pt>
                <c:pt idx="6">
                  <c:v>127.5</c:v>
                </c:pt>
                <c:pt idx="7">
                  <c:v>131.25</c:v>
                </c:pt>
                <c:pt idx="8">
                  <c:v>131.25</c:v>
                </c:pt>
                <c:pt idx="9">
                  <c:v>133.4375</c:v>
                </c:pt>
                <c:pt idx="10">
                  <c:v>131.25</c:v>
                </c:pt>
                <c:pt idx="11">
                  <c:v>129.23076923076923</c:v>
                </c:pt>
                <c:pt idx="12">
                  <c:v>127.3611111111111</c:v>
                </c:pt>
                <c:pt idx="13">
                  <c:v>124.6875</c:v>
                </c:pt>
                <c:pt idx="14">
                  <c:v>119.48275862068967</c:v>
                </c:pt>
                <c:pt idx="15">
                  <c:v>113.75</c:v>
                </c:pt>
                <c:pt idx="16">
                  <c:v>105.84677419354838</c:v>
                </c:pt>
              </c:numCache>
            </c:numRef>
          </c:yVal>
          <c:smooth val="1"/>
        </c:ser>
        <c:ser>
          <c:idx val="9"/>
          <c:order val="5"/>
          <c:tx>
            <c:strRef>
              <c:f>Data!$I$24</c:f>
              <c:strCache>
                <c:ptCount val="1"/>
                <c:pt idx="0">
                  <c:v>Tom H #61 - 7/03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Data!$A$25:$A$41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Data!$I$25:$I$41</c:f>
              <c:numCache>
                <c:ptCount val="17"/>
                <c:pt idx="0">
                  <c:v>127.74999999999999</c:v>
                </c:pt>
                <c:pt idx="1">
                  <c:v>126.328125</c:v>
                </c:pt>
                <c:pt idx="2">
                  <c:v>129.70588235294116</c:v>
                </c:pt>
                <c:pt idx="3">
                  <c:v>125.41666666666667</c:v>
                </c:pt>
                <c:pt idx="4">
                  <c:v>127.10526315789474</c:v>
                </c:pt>
                <c:pt idx="5">
                  <c:v>129.9375</c:v>
                </c:pt>
                <c:pt idx="6">
                  <c:v>128.75</c:v>
                </c:pt>
                <c:pt idx="7">
                  <c:v>128.86363636363635</c:v>
                </c:pt>
                <c:pt idx="8">
                  <c:v>127.82608695652173</c:v>
                </c:pt>
                <c:pt idx="9">
                  <c:v>131.25</c:v>
                </c:pt>
                <c:pt idx="10">
                  <c:v>128.1</c:v>
                </c:pt>
                <c:pt idx="11">
                  <c:v>125.1923076923077</c:v>
                </c:pt>
                <c:pt idx="12">
                  <c:v>120.55555555555556</c:v>
                </c:pt>
                <c:pt idx="13">
                  <c:v>120</c:v>
                </c:pt>
                <c:pt idx="14">
                  <c:v>118.57758620689654</c:v>
                </c:pt>
                <c:pt idx="15">
                  <c:v>112.87499999999999</c:v>
                </c:pt>
                <c:pt idx="16">
                  <c:v>108.38709677419355</c:v>
                </c:pt>
              </c:numCache>
            </c:numRef>
          </c:yVal>
          <c:smooth val="1"/>
        </c:ser>
        <c:ser>
          <c:idx val="0"/>
          <c:order val="6"/>
          <c:tx>
            <c:strRef>
              <c:f>Data!$J$24</c:f>
              <c:strCache>
                <c:ptCount val="1"/>
                <c:pt idx="0">
                  <c:v>Tim C #22 - 7/04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Data!$A$25:$A$41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Data!$J$25:$J$41</c:f>
              <c:numCache>
                <c:ptCount val="17"/>
                <c:pt idx="0">
                  <c:v>126</c:v>
                </c:pt>
                <c:pt idx="1">
                  <c:v>123.046875</c:v>
                </c:pt>
                <c:pt idx="2">
                  <c:v>120.44117647058823</c:v>
                </c:pt>
                <c:pt idx="3">
                  <c:v>121.04166666666666</c:v>
                </c:pt>
                <c:pt idx="4">
                  <c:v>127.10526315789474</c:v>
                </c:pt>
                <c:pt idx="5">
                  <c:v>124.6875</c:v>
                </c:pt>
                <c:pt idx="6">
                  <c:v>125</c:v>
                </c:pt>
                <c:pt idx="7">
                  <c:v>128.86363636363635</c:v>
                </c:pt>
                <c:pt idx="8">
                  <c:v>128.9673913043478</c:v>
                </c:pt>
                <c:pt idx="9">
                  <c:v>129.0625</c:v>
                </c:pt>
                <c:pt idx="10">
                  <c:v>128.1</c:v>
                </c:pt>
                <c:pt idx="11">
                  <c:v>125.1923076923077</c:v>
                </c:pt>
                <c:pt idx="12">
                  <c:v>124.44444444444444</c:v>
                </c:pt>
                <c:pt idx="13">
                  <c:v>120.9375</c:v>
                </c:pt>
                <c:pt idx="14">
                  <c:v>115.86206896551724</c:v>
                </c:pt>
                <c:pt idx="15">
                  <c:v>112</c:v>
                </c:pt>
                <c:pt idx="16">
                  <c:v>105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Data!$K$24</c:f>
              <c:strCache>
                <c:ptCount val="1"/>
                <c:pt idx="0">
                  <c:v>Eric S #70 - 8/04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Data!$A$25:$A$41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Data!$K$25:$K$41</c:f>
              <c:numCache>
                <c:ptCount val="17"/>
                <c:pt idx="0">
                  <c:v>126</c:v>
                </c:pt>
                <c:pt idx="1">
                  <c:v>124.6875</c:v>
                </c:pt>
                <c:pt idx="2">
                  <c:v>123.52941176470588</c:v>
                </c:pt>
                <c:pt idx="3">
                  <c:v>122.5</c:v>
                </c:pt>
                <c:pt idx="4">
                  <c:v>124.3421052631579</c:v>
                </c:pt>
                <c:pt idx="5">
                  <c:v>128.625</c:v>
                </c:pt>
                <c:pt idx="6">
                  <c:v>127.5</c:v>
                </c:pt>
                <c:pt idx="7">
                  <c:v>131.25</c:v>
                </c:pt>
                <c:pt idx="8">
                  <c:v>131.25</c:v>
                </c:pt>
                <c:pt idx="9">
                  <c:v>129.0625</c:v>
                </c:pt>
                <c:pt idx="10">
                  <c:v>130.2</c:v>
                </c:pt>
                <c:pt idx="11">
                  <c:v>129.23076923076923</c:v>
                </c:pt>
                <c:pt idx="12">
                  <c:v>128.33333333333334</c:v>
                </c:pt>
                <c:pt idx="13">
                  <c:v>126.5625</c:v>
                </c:pt>
                <c:pt idx="14">
                  <c:v>124.91379310344827</c:v>
                </c:pt>
                <c:pt idx="15">
                  <c:v>120.75</c:v>
                </c:pt>
                <c:pt idx="16">
                  <c:v>116.00806451612904</c:v>
                </c:pt>
              </c:numCache>
            </c:numRef>
          </c:yVal>
          <c:smooth val="1"/>
        </c:ser>
        <c:ser>
          <c:idx val="2"/>
          <c:order val="8"/>
          <c:tx>
            <c:strRef>
              <c:f>Data!$L$24</c:f>
              <c:strCache>
                <c:ptCount val="1"/>
                <c:pt idx="0">
                  <c:v>Jim M #61 - 9/04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Data!$L$25:$L$41</c:f>
              <c:numCache>
                <c:ptCount val="17"/>
                <c:pt idx="0">
                  <c:v>126</c:v>
                </c:pt>
                <c:pt idx="1">
                  <c:v>123.046875</c:v>
                </c:pt>
                <c:pt idx="2">
                  <c:v>120.44117647058823</c:v>
                </c:pt>
                <c:pt idx="3">
                  <c:v>119.58333333333334</c:v>
                </c:pt>
                <c:pt idx="4">
                  <c:v>127.10526315789474</c:v>
                </c:pt>
                <c:pt idx="5">
                  <c:v>131.25</c:v>
                </c:pt>
                <c:pt idx="6">
                  <c:v>131.25</c:v>
                </c:pt>
                <c:pt idx="7">
                  <c:v>133.63636363636365</c:v>
                </c:pt>
                <c:pt idx="8">
                  <c:v>130.1086956521739</c:v>
                </c:pt>
                <c:pt idx="9">
                  <c:v>131.25</c:v>
                </c:pt>
                <c:pt idx="10">
                  <c:v>130.2</c:v>
                </c:pt>
                <c:pt idx="11">
                  <c:v>127.21153846153845</c:v>
                </c:pt>
                <c:pt idx="12">
                  <c:v>126.38888888888889</c:v>
                </c:pt>
                <c:pt idx="13">
                  <c:v>123.75000000000001</c:v>
                </c:pt>
                <c:pt idx="14">
                  <c:v>121.29310344827586</c:v>
                </c:pt>
                <c:pt idx="15">
                  <c:v>117.25</c:v>
                </c:pt>
                <c:pt idx="16">
                  <c:v>111.77419354838709</c:v>
                </c:pt>
              </c:numCache>
            </c:numRef>
          </c:yVal>
          <c:smooth val="1"/>
        </c:ser>
        <c:ser>
          <c:idx val="3"/>
          <c:order val="9"/>
          <c:tx>
            <c:strRef>
              <c:f>Data!$M$24</c:f>
              <c:strCache>
                <c:ptCount val="1"/>
                <c:pt idx="0">
                  <c:v>Tom S #16 -10/04 Stock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Data!$M$25:$M$41</c:f>
              <c:numCache>
                <c:ptCount val="17"/>
                <c:pt idx="0">
                  <c:v>129.5</c:v>
                </c:pt>
                <c:pt idx="1">
                  <c:v>124.6875</c:v>
                </c:pt>
                <c:pt idx="2">
                  <c:v>123.52941176470588</c:v>
                </c:pt>
                <c:pt idx="3">
                  <c:v>123.95833333333333</c:v>
                </c:pt>
                <c:pt idx="4">
                  <c:v>129.8684210526316</c:v>
                </c:pt>
                <c:pt idx="5">
                  <c:v>128.625</c:v>
                </c:pt>
                <c:pt idx="6">
                  <c:v>131.25</c:v>
                </c:pt>
                <c:pt idx="7">
                  <c:v>133.63636363636365</c:v>
                </c:pt>
                <c:pt idx="8">
                  <c:v>134.67391304347825</c:v>
                </c:pt>
                <c:pt idx="9">
                  <c:v>132.34375</c:v>
                </c:pt>
                <c:pt idx="10">
                  <c:v>128.1</c:v>
                </c:pt>
                <c:pt idx="11">
                  <c:v>122.16346153846153</c:v>
                </c:pt>
                <c:pt idx="12">
                  <c:v>118.6111111111111</c:v>
                </c:pt>
                <c:pt idx="13">
                  <c:v>120</c:v>
                </c:pt>
                <c:pt idx="14">
                  <c:v>115.86206896551724</c:v>
                </c:pt>
                <c:pt idx="15">
                  <c:v>112.87499999999999</c:v>
                </c:pt>
              </c:numCache>
            </c:numRef>
          </c:yVal>
          <c:smooth val="1"/>
        </c:ser>
        <c:ser>
          <c:idx val="6"/>
          <c:order val="10"/>
          <c:tx>
            <c:strRef>
              <c:f>Data!$N$24</c:f>
              <c:strCache>
                <c:ptCount val="1"/>
                <c:pt idx="0">
                  <c:v>Tom S #16- 10/04 Chip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Data!$N$25:$N$41</c:f>
              <c:numCache>
                <c:ptCount val="17"/>
                <c:pt idx="1">
                  <c:v>129.609375</c:v>
                </c:pt>
                <c:pt idx="2">
                  <c:v>126.61764705882352</c:v>
                </c:pt>
                <c:pt idx="3">
                  <c:v>123.95833333333333</c:v>
                </c:pt>
                <c:pt idx="4">
                  <c:v>129.8684210526316</c:v>
                </c:pt>
                <c:pt idx="5">
                  <c:v>128.625</c:v>
                </c:pt>
                <c:pt idx="6">
                  <c:v>131.25</c:v>
                </c:pt>
                <c:pt idx="7">
                  <c:v>136.02272727272728</c:v>
                </c:pt>
                <c:pt idx="8">
                  <c:v>135.81521739130434</c:v>
                </c:pt>
                <c:pt idx="9">
                  <c:v>135.625</c:v>
                </c:pt>
                <c:pt idx="10">
                  <c:v>131.25</c:v>
                </c:pt>
                <c:pt idx="11">
                  <c:v>128.22115384615384</c:v>
                </c:pt>
                <c:pt idx="12">
                  <c:v>124.44444444444444</c:v>
                </c:pt>
                <c:pt idx="13">
                  <c:v>120</c:v>
                </c:pt>
                <c:pt idx="14">
                  <c:v>116.76724137931035</c:v>
                </c:pt>
                <c:pt idx="15">
                  <c:v>113.75</c:v>
                </c:pt>
              </c:numCache>
            </c:numRef>
          </c:yVal>
          <c:smooth val="1"/>
        </c:ser>
        <c:axId val="14888903"/>
        <c:axId val="66891264"/>
      </c:scatterChart>
      <c:valAx>
        <c:axId val="14888903"/>
        <c:scaling>
          <c:orientation val="minMax"/>
          <c:max val="6200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91264"/>
        <c:crosses val="autoZero"/>
        <c:crossBetween val="midCat"/>
        <c:dispUnits/>
        <c:majorUnit val="200"/>
        <c:minorUnit val="50"/>
      </c:valAx>
      <c:valAx>
        <c:axId val="66891264"/>
        <c:scaling>
          <c:orientation val="minMax"/>
          <c:max val="14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Rear wheel Tq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4888903"/>
        <c:crosses val="autoZero"/>
        <c:crossBetween val="midCat"/>
        <c:dispUnits/>
        <c:majorUnit val="10"/>
        <c:minorUnit val="2"/>
      </c:valAx>
      <c:spPr>
        <a:noFill/>
        <a:ln w="3175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25"/>
          <c:y val="0.40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Hp &amp; Torque - Stock vs FR Wilk Chip in #16 944-spec vs 944-spec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645"/>
          <c:w val="0.9535"/>
          <c:h val="0.87675"/>
        </c:manualLayout>
      </c:layout>
      <c:scatterChart>
        <c:scatterStyle val="lineMarker"/>
        <c:varyColors val="0"/>
        <c:ser>
          <c:idx val="7"/>
          <c:order val="0"/>
          <c:tx>
            <c:strRef>
              <c:f>Data!$B$2</c:f>
              <c:strCache>
                <c:ptCount val="1"/>
                <c:pt idx="0">
                  <c:v>Avg HP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Data!$B$3:$B$19</c:f>
              <c:numCache>
                <c:ptCount val="17"/>
                <c:pt idx="0">
                  <c:v>72.33333333333333</c:v>
                </c:pt>
                <c:pt idx="1">
                  <c:v>76.33333333333333</c:v>
                </c:pt>
                <c:pt idx="2">
                  <c:v>80.16666666666667</c:v>
                </c:pt>
                <c:pt idx="3">
                  <c:v>84.5</c:v>
                </c:pt>
                <c:pt idx="4">
                  <c:v>91.66666666666667</c:v>
                </c:pt>
                <c:pt idx="5">
                  <c:v>97.33333333333333</c:v>
                </c:pt>
                <c:pt idx="6">
                  <c:v>102.16666666666667</c:v>
                </c:pt>
                <c:pt idx="7">
                  <c:v>108.83333333333333</c:v>
                </c:pt>
                <c:pt idx="8">
                  <c:v>114.16666666666667</c:v>
                </c:pt>
                <c:pt idx="9">
                  <c:v>118.66666666666667</c:v>
                </c:pt>
                <c:pt idx="10">
                  <c:v>122.16666666666667</c:v>
                </c:pt>
                <c:pt idx="11">
                  <c:v>125</c:v>
                </c:pt>
                <c:pt idx="12">
                  <c:v>128.16666666666666</c:v>
                </c:pt>
                <c:pt idx="13">
                  <c:v>130.5</c:v>
                </c:pt>
                <c:pt idx="14">
                  <c:v>132</c:v>
                </c:pt>
                <c:pt idx="15">
                  <c:v>130.83333333333334</c:v>
                </c:pt>
                <c:pt idx="16">
                  <c:v>128.16666666666666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Data!$A$2</c:f>
              <c:strCache>
                <c:ptCount val="1"/>
                <c:pt idx="0">
                  <c:v>RPM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yVal>
          <c:smooth val="0"/>
        </c:ser>
        <c:ser>
          <c:idx val="9"/>
          <c:order val="2"/>
          <c:tx>
            <c:strRef>
              <c:f>Data!$M$2</c:f>
              <c:strCache>
                <c:ptCount val="1"/>
                <c:pt idx="0">
                  <c:v>Tom S #16 -10/04 Stock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Data!$M$3:$M$19</c:f>
              <c:numCache>
                <c:ptCount val="17"/>
                <c:pt idx="0">
                  <c:v>74</c:v>
                </c:pt>
                <c:pt idx="1">
                  <c:v>76</c:v>
                </c:pt>
                <c:pt idx="2">
                  <c:v>80</c:v>
                </c:pt>
                <c:pt idx="3">
                  <c:v>85</c:v>
                </c:pt>
                <c:pt idx="4">
                  <c:v>94</c:v>
                </c:pt>
                <c:pt idx="5">
                  <c:v>98</c:v>
                </c:pt>
                <c:pt idx="6">
                  <c:v>105</c:v>
                </c:pt>
                <c:pt idx="7">
                  <c:v>112</c:v>
                </c:pt>
                <c:pt idx="8">
                  <c:v>118</c:v>
                </c:pt>
                <c:pt idx="9">
                  <c:v>121</c:v>
                </c:pt>
                <c:pt idx="10">
                  <c:v>122</c:v>
                </c:pt>
                <c:pt idx="11">
                  <c:v>121</c:v>
                </c:pt>
                <c:pt idx="12">
                  <c:v>122</c:v>
                </c:pt>
                <c:pt idx="13">
                  <c:v>128</c:v>
                </c:pt>
                <c:pt idx="14">
                  <c:v>128</c:v>
                </c:pt>
                <c:pt idx="15">
                  <c:v>129</c:v>
                </c:pt>
              </c:numCache>
            </c:numRef>
          </c:yVal>
          <c:smooth val="1"/>
        </c:ser>
        <c:ser>
          <c:idx val="10"/>
          <c:order val="3"/>
          <c:tx>
            <c:strRef>
              <c:f>Data!$N$2</c:f>
              <c:strCache>
                <c:ptCount val="1"/>
                <c:pt idx="0">
                  <c:v>Tom S #16- 10/04 Chip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Data!$N$3:$N$19</c:f>
              <c:numCache>
                <c:ptCount val="17"/>
                <c:pt idx="1">
                  <c:v>79</c:v>
                </c:pt>
                <c:pt idx="2">
                  <c:v>82</c:v>
                </c:pt>
                <c:pt idx="3">
                  <c:v>85</c:v>
                </c:pt>
                <c:pt idx="4">
                  <c:v>94</c:v>
                </c:pt>
                <c:pt idx="5">
                  <c:v>98</c:v>
                </c:pt>
                <c:pt idx="6">
                  <c:v>105</c:v>
                </c:pt>
                <c:pt idx="7">
                  <c:v>114</c:v>
                </c:pt>
                <c:pt idx="8">
                  <c:v>119</c:v>
                </c:pt>
                <c:pt idx="9">
                  <c:v>124</c:v>
                </c:pt>
                <c:pt idx="10">
                  <c:v>125</c:v>
                </c:pt>
                <c:pt idx="11">
                  <c:v>127</c:v>
                </c:pt>
                <c:pt idx="12">
                  <c:v>128</c:v>
                </c:pt>
                <c:pt idx="13">
                  <c:v>128</c:v>
                </c:pt>
                <c:pt idx="14">
                  <c:v>129</c:v>
                </c:pt>
                <c:pt idx="15">
                  <c:v>130</c:v>
                </c:pt>
              </c:numCache>
            </c:numRef>
          </c:yVal>
          <c:smooth val="1"/>
        </c:ser>
        <c:ser>
          <c:idx val="0"/>
          <c:order val="4"/>
          <c:tx>
            <c:strRef>
              <c:f>Data!$B$24</c:f>
              <c:strCache>
                <c:ptCount val="1"/>
                <c:pt idx="0">
                  <c:v>Avg Tq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Data!$B$25:$B$41</c:f>
              <c:numCache>
                <c:ptCount val="17"/>
                <c:pt idx="0">
                  <c:v>126.58333333333333</c:v>
                </c:pt>
                <c:pt idx="1">
                  <c:v>125.234375</c:v>
                </c:pt>
                <c:pt idx="2">
                  <c:v>123.78676470588233</c:v>
                </c:pt>
                <c:pt idx="3">
                  <c:v>123.22916666666667</c:v>
                </c:pt>
                <c:pt idx="4">
                  <c:v>126.64473684210527</c:v>
                </c:pt>
                <c:pt idx="5">
                  <c:v>127.75</c:v>
                </c:pt>
                <c:pt idx="6">
                  <c:v>127.70833333333333</c:v>
                </c:pt>
                <c:pt idx="7">
                  <c:v>129.85795454545453</c:v>
                </c:pt>
                <c:pt idx="8">
                  <c:v>130.29891304347825</c:v>
                </c:pt>
                <c:pt idx="9">
                  <c:v>129.79166666666666</c:v>
                </c:pt>
                <c:pt idx="10">
                  <c:v>128.275</c:v>
                </c:pt>
                <c:pt idx="11">
                  <c:v>126.20192307692305</c:v>
                </c:pt>
                <c:pt idx="12">
                  <c:v>124.60648148148148</c:v>
                </c:pt>
                <c:pt idx="13">
                  <c:v>122.34375</c:v>
                </c:pt>
                <c:pt idx="14">
                  <c:v>119.48275862068965</c:v>
                </c:pt>
                <c:pt idx="15">
                  <c:v>114.47916666666667</c:v>
                </c:pt>
                <c:pt idx="16">
                  <c:v>108.5282258064516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Data!$M$24</c:f>
              <c:strCache>
                <c:ptCount val="1"/>
                <c:pt idx="0">
                  <c:v>Tom S #16 -10/04 Stock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Data!$M$25:$M$41</c:f>
              <c:numCache>
                <c:ptCount val="17"/>
                <c:pt idx="0">
                  <c:v>129.5</c:v>
                </c:pt>
                <c:pt idx="1">
                  <c:v>124.6875</c:v>
                </c:pt>
                <c:pt idx="2">
                  <c:v>123.52941176470588</c:v>
                </c:pt>
                <c:pt idx="3">
                  <c:v>123.95833333333333</c:v>
                </c:pt>
                <c:pt idx="4">
                  <c:v>129.8684210526316</c:v>
                </c:pt>
                <c:pt idx="5">
                  <c:v>128.625</c:v>
                </c:pt>
                <c:pt idx="6">
                  <c:v>131.25</c:v>
                </c:pt>
                <c:pt idx="7">
                  <c:v>133.63636363636365</c:v>
                </c:pt>
                <c:pt idx="8">
                  <c:v>134.67391304347825</c:v>
                </c:pt>
                <c:pt idx="9">
                  <c:v>132.34375</c:v>
                </c:pt>
                <c:pt idx="10">
                  <c:v>128.1</c:v>
                </c:pt>
                <c:pt idx="11">
                  <c:v>122.16346153846153</c:v>
                </c:pt>
                <c:pt idx="12">
                  <c:v>118.6111111111111</c:v>
                </c:pt>
                <c:pt idx="13">
                  <c:v>120</c:v>
                </c:pt>
                <c:pt idx="14">
                  <c:v>115.86206896551724</c:v>
                </c:pt>
                <c:pt idx="15">
                  <c:v>112.87499999999999</c:v>
                </c:pt>
              </c:numCache>
            </c:numRef>
          </c:yVal>
          <c:smooth val="1"/>
        </c:ser>
        <c:ser>
          <c:idx val="2"/>
          <c:order val="6"/>
          <c:tx>
            <c:strRef>
              <c:f>Data!$N$24</c:f>
              <c:strCache>
                <c:ptCount val="1"/>
                <c:pt idx="0">
                  <c:v>Tom S #16- 10/04 Chip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Data!$A$3:$A$19</c:f>
              <c:numCache>
                <c:ptCount val="17"/>
                <c:pt idx="0">
                  <c:v>3000</c:v>
                </c:pt>
                <c:pt idx="1">
                  <c:v>3200</c:v>
                </c:pt>
                <c:pt idx="2">
                  <c:v>3400</c:v>
                </c:pt>
                <c:pt idx="3">
                  <c:v>3600</c:v>
                </c:pt>
                <c:pt idx="4">
                  <c:v>3800</c:v>
                </c:pt>
                <c:pt idx="5">
                  <c:v>4000</c:v>
                </c:pt>
                <c:pt idx="6">
                  <c:v>4200</c:v>
                </c:pt>
                <c:pt idx="7">
                  <c:v>4400</c:v>
                </c:pt>
                <c:pt idx="8">
                  <c:v>4600</c:v>
                </c:pt>
                <c:pt idx="9">
                  <c:v>4800</c:v>
                </c:pt>
                <c:pt idx="10">
                  <c:v>5000</c:v>
                </c:pt>
                <c:pt idx="11">
                  <c:v>5200</c:v>
                </c:pt>
                <c:pt idx="12">
                  <c:v>5400</c:v>
                </c:pt>
                <c:pt idx="13">
                  <c:v>5600</c:v>
                </c:pt>
                <c:pt idx="14">
                  <c:v>5800</c:v>
                </c:pt>
                <c:pt idx="15">
                  <c:v>6000</c:v>
                </c:pt>
                <c:pt idx="16">
                  <c:v>6200</c:v>
                </c:pt>
              </c:numCache>
            </c:numRef>
          </c:xVal>
          <c:yVal>
            <c:numRef>
              <c:f>Data!$N$25:$N$41</c:f>
              <c:numCache>
                <c:ptCount val="17"/>
                <c:pt idx="1">
                  <c:v>129.609375</c:v>
                </c:pt>
                <c:pt idx="2">
                  <c:v>126.61764705882352</c:v>
                </c:pt>
                <c:pt idx="3">
                  <c:v>123.95833333333333</c:v>
                </c:pt>
                <c:pt idx="4">
                  <c:v>129.8684210526316</c:v>
                </c:pt>
                <c:pt idx="5">
                  <c:v>128.625</c:v>
                </c:pt>
                <c:pt idx="6">
                  <c:v>131.25</c:v>
                </c:pt>
                <c:pt idx="7">
                  <c:v>136.02272727272728</c:v>
                </c:pt>
                <c:pt idx="8">
                  <c:v>135.81521739130434</c:v>
                </c:pt>
                <c:pt idx="9">
                  <c:v>135.625</c:v>
                </c:pt>
                <c:pt idx="10">
                  <c:v>131.25</c:v>
                </c:pt>
                <c:pt idx="11">
                  <c:v>128.22115384615384</c:v>
                </c:pt>
                <c:pt idx="12">
                  <c:v>124.44444444444444</c:v>
                </c:pt>
                <c:pt idx="13">
                  <c:v>120</c:v>
                </c:pt>
                <c:pt idx="14">
                  <c:v>116.76724137931035</c:v>
                </c:pt>
                <c:pt idx="15">
                  <c:v>113.75</c:v>
                </c:pt>
              </c:numCache>
            </c:numRef>
          </c:yVal>
          <c:smooth val="1"/>
        </c:ser>
        <c:axId val="65150465"/>
        <c:axId val="49483274"/>
      </c:scatterChart>
      <c:valAx>
        <c:axId val="65150465"/>
        <c:scaling>
          <c:orientation val="minMax"/>
          <c:max val="6200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83274"/>
        <c:crosses val="autoZero"/>
        <c:crossBetween val="midCat"/>
        <c:dispUnits/>
        <c:majorUnit val="200"/>
        <c:minorUnit val="50"/>
      </c:valAx>
      <c:valAx>
        <c:axId val="49483274"/>
        <c:scaling>
          <c:orientation val="minMax"/>
          <c:max val="14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Rear wheel Hp &amp; Torque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65150465"/>
        <c:crosses val="autoZero"/>
        <c:crossBetween val="midCat"/>
        <c:dispUnits/>
        <c:majorUnit val="10"/>
        <c:minorUnit val="2"/>
      </c:valAx>
      <c:spPr>
        <a:noFill/>
        <a:ln w="3175">
          <a:solid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5925"/>
          <c:y val="0.47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28" sqref="Q28"/>
    </sheetView>
  </sheetViews>
  <sheetFormatPr defaultColWidth="9.140625" defaultRowHeight="12.75"/>
  <cols>
    <col min="2" max="4" width="5.7109375" style="1" customWidth="1"/>
    <col min="5" max="5" width="6.28125" style="1" customWidth="1"/>
    <col min="6" max="14" width="6.8515625" style="1" customWidth="1"/>
  </cols>
  <sheetData>
    <row r="1" spans="6:16" ht="12.75">
      <c r="F1" s="2" t="s">
        <v>1</v>
      </c>
      <c r="O1" s="1"/>
      <c r="P1" s="1"/>
    </row>
    <row r="2" spans="1:16" s="4" customFormat="1" ht="51">
      <c r="A2" s="4" t="s">
        <v>0</v>
      </c>
      <c r="B2" s="6" t="s">
        <v>7</v>
      </c>
      <c r="C2" s="5" t="s">
        <v>4</v>
      </c>
      <c r="D2" s="5" t="s">
        <v>5</v>
      </c>
      <c r="E2" s="5" t="s">
        <v>6</v>
      </c>
      <c r="F2" s="5" t="s">
        <v>9</v>
      </c>
      <c r="G2" s="5" t="s">
        <v>8</v>
      </c>
      <c r="H2" s="5" t="s">
        <v>12</v>
      </c>
      <c r="I2" s="5" t="s">
        <v>10</v>
      </c>
      <c r="J2" s="5" t="s">
        <v>13</v>
      </c>
      <c r="K2" s="5" t="s">
        <v>11</v>
      </c>
      <c r="L2" s="5" t="s">
        <v>14</v>
      </c>
      <c r="M2" s="5" t="s">
        <v>17</v>
      </c>
      <c r="N2" s="5" t="s">
        <v>16</v>
      </c>
      <c r="P2" s="4" t="s">
        <v>2</v>
      </c>
    </row>
    <row r="3" spans="1:16" ht="12.75">
      <c r="A3">
        <v>3000</v>
      </c>
      <c r="B3" s="7">
        <f aca="true" t="shared" si="0" ref="B3:B19">AVERAGE(F3:K3)</f>
        <v>72.33333333333333</v>
      </c>
      <c r="C3" s="1">
        <f>MIN(F3:N3)</f>
        <v>68</v>
      </c>
      <c r="D3" s="1">
        <f>MAX(F3:N3)</f>
        <v>75</v>
      </c>
      <c r="E3" s="1">
        <f aca="true" t="shared" si="1" ref="E3:E19">D3-C3</f>
        <v>7</v>
      </c>
      <c r="F3" s="1">
        <v>74</v>
      </c>
      <c r="G3" s="1">
        <v>68</v>
      </c>
      <c r="H3" s="1">
        <v>75</v>
      </c>
      <c r="I3" s="1">
        <v>73</v>
      </c>
      <c r="J3" s="1">
        <v>72</v>
      </c>
      <c r="K3" s="1">
        <v>72</v>
      </c>
      <c r="L3" s="1">
        <v>72</v>
      </c>
      <c r="M3" s="1">
        <v>74</v>
      </c>
      <c r="P3">
        <v>84</v>
      </c>
    </row>
    <row r="4" spans="1:16" ht="12.75">
      <c r="A4">
        <v>3200</v>
      </c>
      <c r="B4" s="7">
        <f t="shared" si="0"/>
        <v>76.33333333333333</v>
      </c>
      <c r="C4" s="1">
        <f aca="true" t="shared" si="2" ref="C4:C19">MIN(F4:N4)</f>
        <v>74</v>
      </c>
      <c r="D4" s="1">
        <f aca="true" t="shared" si="3" ref="D4:D19">MAX(F4:N4)</f>
        <v>79</v>
      </c>
      <c r="E4" s="1">
        <f t="shared" si="1"/>
        <v>5</v>
      </c>
      <c r="F4" s="1">
        <v>78</v>
      </c>
      <c r="G4" s="1">
        <v>74</v>
      </c>
      <c r="H4" s="1">
        <v>78</v>
      </c>
      <c r="I4" s="1">
        <v>77</v>
      </c>
      <c r="J4" s="1">
        <v>75</v>
      </c>
      <c r="K4" s="1">
        <v>76</v>
      </c>
      <c r="L4" s="1">
        <v>75</v>
      </c>
      <c r="M4" s="1">
        <v>76</v>
      </c>
      <c r="N4" s="1">
        <v>79</v>
      </c>
      <c r="P4">
        <v>90</v>
      </c>
    </row>
    <row r="5" spans="1:16" ht="12.75">
      <c r="A5">
        <v>3400</v>
      </c>
      <c r="B5" s="7">
        <f t="shared" si="0"/>
        <v>80.16666666666667</v>
      </c>
      <c r="C5" s="1">
        <f t="shared" si="2"/>
        <v>78</v>
      </c>
      <c r="D5" s="1">
        <f t="shared" si="3"/>
        <v>84</v>
      </c>
      <c r="E5" s="1">
        <f t="shared" si="1"/>
        <v>6</v>
      </c>
      <c r="F5" s="1">
        <v>80</v>
      </c>
      <c r="G5" s="1">
        <v>78</v>
      </c>
      <c r="H5" s="1">
        <v>81</v>
      </c>
      <c r="I5" s="1">
        <v>84</v>
      </c>
      <c r="J5" s="1">
        <v>78</v>
      </c>
      <c r="K5" s="1">
        <v>80</v>
      </c>
      <c r="L5" s="1">
        <v>78</v>
      </c>
      <c r="M5" s="1">
        <v>80</v>
      </c>
      <c r="N5" s="1">
        <v>82</v>
      </c>
      <c r="P5">
        <v>96</v>
      </c>
    </row>
    <row r="6" spans="1:16" ht="12.75">
      <c r="A6">
        <v>3600</v>
      </c>
      <c r="B6" s="7">
        <f t="shared" si="0"/>
        <v>84.5</v>
      </c>
      <c r="C6" s="1">
        <f t="shared" si="2"/>
        <v>82</v>
      </c>
      <c r="D6" s="1">
        <f t="shared" si="3"/>
        <v>86</v>
      </c>
      <c r="E6" s="1">
        <f t="shared" si="1"/>
        <v>4</v>
      </c>
      <c r="F6" s="1">
        <v>86</v>
      </c>
      <c r="G6" s="1">
        <v>82</v>
      </c>
      <c r="H6" s="1">
        <v>86</v>
      </c>
      <c r="I6" s="1">
        <v>86</v>
      </c>
      <c r="J6" s="1">
        <v>83</v>
      </c>
      <c r="K6" s="1">
        <v>84</v>
      </c>
      <c r="L6" s="1">
        <v>82</v>
      </c>
      <c r="M6" s="1">
        <v>85</v>
      </c>
      <c r="N6" s="1">
        <v>85</v>
      </c>
      <c r="P6">
        <v>100</v>
      </c>
    </row>
    <row r="7" spans="1:16" ht="12.75">
      <c r="A7">
        <v>3800</v>
      </c>
      <c r="B7" s="7">
        <f t="shared" si="0"/>
        <v>91.66666666666667</v>
      </c>
      <c r="C7" s="1">
        <f t="shared" si="2"/>
        <v>87</v>
      </c>
      <c r="D7" s="1">
        <f t="shared" si="3"/>
        <v>95</v>
      </c>
      <c r="E7" s="1">
        <f t="shared" si="1"/>
        <v>8</v>
      </c>
      <c r="F7" s="1">
        <v>94</v>
      </c>
      <c r="G7" s="1">
        <v>87</v>
      </c>
      <c r="H7" s="1">
        <v>95</v>
      </c>
      <c r="I7" s="1">
        <v>92</v>
      </c>
      <c r="J7" s="1">
        <v>92</v>
      </c>
      <c r="K7" s="1">
        <v>90</v>
      </c>
      <c r="L7" s="1">
        <v>92</v>
      </c>
      <c r="M7" s="1">
        <v>94</v>
      </c>
      <c r="N7" s="1">
        <v>94</v>
      </c>
      <c r="P7">
        <v>108</v>
      </c>
    </row>
    <row r="8" spans="1:16" ht="12.75">
      <c r="A8">
        <v>4000</v>
      </c>
      <c r="B8" s="7">
        <f t="shared" si="0"/>
        <v>97.33333333333333</v>
      </c>
      <c r="C8" s="1">
        <f t="shared" si="2"/>
        <v>95</v>
      </c>
      <c r="D8" s="1">
        <f t="shared" si="3"/>
        <v>100</v>
      </c>
      <c r="E8" s="1">
        <f t="shared" si="1"/>
        <v>5</v>
      </c>
      <c r="F8" s="1">
        <v>98</v>
      </c>
      <c r="G8" s="1">
        <v>96</v>
      </c>
      <c r="H8" s="1">
        <v>98</v>
      </c>
      <c r="I8" s="1">
        <v>99</v>
      </c>
      <c r="J8" s="1">
        <v>95</v>
      </c>
      <c r="K8" s="1">
        <v>98</v>
      </c>
      <c r="L8" s="1">
        <v>100</v>
      </c>
      <c r="M8" s="1">
        <v>98</v>
      </c>
      <c r="N8" s="1">
        <v>98</v>
      </c>
      <c r="P8">
        <v>116</v>
      </c>
    </row>
    <row r="9" spans="1:16" ht="12.75">
      <c r="A9">
        <v>4200</v>
      </c>
      <c r="B9" s="7">
        <f t="shared" si="0"/>
        <v>102.16666666666667</v>
      </c>
      <c r="C9" s="1">
        <f t="shared" si="2"/>
        <v>100</v>
      </c>
      <c r="D9" s="1">
        <f t="shared" si="3"/>
        <v>106</v>
      </c>
      <c r="E9" s="1">
        <f t="shared" si="1"/>
        <v>6</v>
      </c>
      <c r="F9" s="1">
        <v>106</v>
      </c>
      <c r="G9" s="1">
        <v>100</v>
      </c>
      <c r="H9" s="1">
        <v>102</v>
      </c>
      <c r="I9" s="1">
        <v>103</v>
      </c>
      <c r="J9" s="1">
        <v>100</v>
      </c>
      <c r="K9" s="1">
        <v>102</v>
      </c>
      <c r="L9" s="1">
        <v>105</v>
      </c>
      <c r="M9" s="1">
        <v>105</v>
      </c>
      <c r="N9" s="1">
        <v>105</v>
      </c>
      <c r="P9">
        <v>124</v>
      </c>
    </row>
    <row r="10" spans="1:16" ht="12.75">
      <c r="A10">
        <v>4400</v>
      </c>
      <c r="B10" s="7">
        <f t="shared" si="0"/>
        <v>108.83333333333333</v>
      </c>
      <c r="C10" s="1">
        <f t="shared" si="2"/>
        <v>104</v>
      </c>
      <c r="D10" s="1">
        <f t="shared" si="3"/>
        <v>114</v>
      </c>
      <c r="E10" s="1">
        <f t="shared" si="1"/>
        <v>10</v>
      </c>
      <c r="F10" s="1">
        <v>113</v>
      </c>
      <c r="G10" s="1">
        <v>104</v>
      </c>
      <c r="H10" s="1">
        <v>110</v>
      </c>
      <c r="I10" s="1">
        <v>108</v>
      </c>
      <c r="J10" s="1">
        <v>108</v>
      </c>
      <c r="K10" s="1">
        <v>110</v>
      </c>
      <c r="L10" s="1">
        <v>112</v>
      </c>
      <c r="M10" s="1">
        <v>112</v>
      </c>
      <c r="N10" s="1">
        <v>114</v>
      </c>
      <c r="P10">
        <v>132</v>
      </c>
    </row>
    <row r="11" spans="1:16" ht="12.75">
      <c r="A11">
        <v>4600</v>
      </c>
      <c r="B11" s="7">
        <f t="shared" si="0"/>
        <v>114.16666666666667</v>
      </c>
      <c r="C11" s="1">
        <f t="shared" si="2"/>
        <v>112</v>
      </c>
      <c r="D11" s="1">
        <f t="shared" si="3"/>
        <v>119</v>
      </c>
      <c r="E11" s="1">
        <f t="shared" si="1"/>
        <v>7</v>
      </c>
      <c r="F11" s="1">
        <v>117</v>
      </c>
      <c r="G11" s="1">
        <v>113</v>
      </c>
      <c r="H11" s="1">
        <v>115</v>
      </c>
      <c r="I11" s="1">
        <v>112</v>
      </c>
      <c r="J11" s="1">
        <v>113</v>
      </c>
      <c r="K11" s="1">
        <v>115</v>
      </c>
      <c r="L11" s="1">
        <v>114</v>
      </c>
      <c r="M11" s="1">
        <v>118</v>
      </c>
      <c r="N11" s="1">
        <v>119</v>
      </c>
      <c r="P11">
        <v>134</v>
      </c>
    </row>
    <row r="12" spans="1:16" ht="12.75">
      <c r="A12">
        <v>4800</v>
      </c>
      <c r="B12" s="7">
        <f t="shared" si="0"/>
        <v>118.66666666666667</v>
      </c>
      <c r="C12" s="1">
        <f t="shared" si="2"/>
        <v>114</v>
      </c>
      <c r="D12" s="1">
        <f t="shared" si="3"/>
        <v>124</v>
      </c>
      <c r="E12" s="1">
        <f t="shared" si="1"/>
        <v>10</v>
      </c>
      <c r="F12" s="1">
        <v>120</v>
      </c>
      <c r="G12" s="1">
        <v>114</v>
      </c>
      <c r="H12" s="1">
        <v>122</v>
      </c>
      <c r="I12" s="1">
        <v>120</v>
      </c>
      <c r="J12" s="1">
        <v>118</v>
      </c>
      <c r="K12" s="1">
        <v>118</v>
      </c>
      <c r="L12" s="1">
        <v>120</v>
      </c>
      <c r="M12" s="1">
        <v>121</v>
      </c>
      <c r="N12" s="1">
        <v>124</v>
      </c>
      <c r="P12">
        <v>139</v>
      </c>
    </row>
    <row r="13" spans="1:16" ht="12.75">
      <c r="A13">
        <v>5000</v>
      </c>
      <c r="B13" s="7">
        <f t="shared" si="0"/>
        <v>122.16666666666667</v>
      </c>
      <c r="C13" s="1">
        <f t="shared" si="2"/>
        <v>116</v>
      </c>
      <c r="D13" s="1">
        <f t="shared" si="3"/>
        <v>125</v>
      </c>
      <c r="E13" s="1">
        <f t="shared" si="1"/>
        <v>9</v>
      </c>
      <c r="F13" s="1">
        <v>124</v>
      </c>
      <c r="G13" s="1">
        <v>116</v>
      </c>
      <c r="H13" s="1">
        <v>125</v>
      </c>
      <c r="I13" s="1">
        <v>122</v>
      </c>
      <c r="J13" s="1">
        <v>122</v>
      </c>
      <c r="K13" s="1">
        <v>124</v>
      </c>
      <c r="L13" s="1">
        <v>124</v>
      </c>
      <c r="M13" s="1">
        <v>122</v>
      </c>
      <c r="N13" s="1">
        <v>125</v>
      </c>
      <c r="P13">
        <v>144</v>
      </c>
    </row>
    <row r="14" spans="1:16" ht="12.75">
      <c r="A14">
        <v>5200</v>
      </c>
      <c r="B14" s="7">
        <f t="shared" si="0"/>
        <v>125</v>
      </c>
      <c r="C14" s="1">
        <f t="shared" si="2"/>
        <v>120</v>
      </c>
      <c r="D14" s="1">
        <f t="shared" si="3"/>
        <v>128</v>
      </c>
      <c r="E14" s="1">
        <f t="shared" si="1"/>
        <v>8</v>
      </c>
      <c r="F14" s="1">
        <v>126</v>
      </c>
      <c r="G14" s="1">
        <v>120</v>
      </c>
      <c r="H14" s="1">
        <v>128</v>
      </c>
      <c r="I14" s="1">
        <v>124</v>
      </c>
      <c r="J14" s="1">
        <v>124</v>
      </c>
      <c r="K14" s="1">
        <v>128</v>
      </c>
      <c r="L14" s="1">
        <v>126</v>
      </c>
      <c r="M14" s="1">
        <v>121</v>
      </c>
      <c r="N14" s="1">
        <v>127</v>
      </c>
      <c r="P14">
        <v>145</v>
      </c>
    </row>
    <row r="15" spans="1:16" ht="12.75">
      <c r="A15">
        <v>5400</v>
      </c>
      <c r="B15" s="7">
        <f t="shared" si="0"/>
        <v>128.16666666666666</v>
      </c>
      <c r="C15" s="1">
        <f t="shared" si="2"/>
        <v>122</v>
      </c>
      <c r="D15" s="1">
        <f t="shared" si="3"/>
        <v>132</v>
      </c>
      <c r="E15" s="1">
        <f t="shared" si="1"/>
        <v>10</v>
      </c>
      <c r="F15" s="1">
        <v>129</v>
      </c>
      <c r="G15" s="1">
        <v>125</v>
      </c>
      <c r="H15" s="1">
        <v>131</v>
      </c>
      <c r="I15" s="1">
        <v>124</v>
      </c>
      <c r="J15" s="1">
        <v>128</v>
      </c>
      <c r="K15" s="1">
        <v>132</v>
      </c>
      <c r="L15" s="1">
        <v>130</v>
      </c>
      <c r="M15" s="1">
        <v>122</v>
      </c>
      <c r="N15" s="1">
        <v>128</v>
      </c>
      <c r="P15">
        <v>146</v>
      </c>
    </row>
    <row r="16" spans="1:16" ht="12.75">
      <c r="A16">
        <v>5600</v>
      </c>
      <c r="B16" s="7">
        <f t="shared" si="0"/>
        <v>130.5</v>
      </c>
      <c r="C16" s="1">
        <f t="shared" si="2"/>
        <v>128</v>
      </c>
      <c r="D16" s="1">
        <f t="shared" si="3"/>
        <v>135</v>
      </c>
      <c r="E16" s="1">
        <f t="shared" si="1"/>
        <v>7</v>
      </c>
      <c r="F16" s="1">
        <v>130</v>
      </c>
      <c r="G16" s="1">
        <v>128</v>
      </c>
      <c r="H16" s="1">
        <v>133</v>
      </c>
      <c r="I16" s="1">
        <v>128</v>
      </c>
      <c r="J16" s="1">
        <v>129</v>
      </c>
      <c r="K16" s="1">
        <v>135</v>
      </c>
      <c r="L16" s="1">
        <v>132</v>
      </c>
      <c r="M16" s="1">
        <v>128</v>
      </c>
      <c r="N16" s="1">
        <v>128</v>
      </c>
      <c r="P16">
        <v>145</v>
      </c>
    </row>
    <row r="17" spans="1:16" ht="12.75">
      <c r="A17">
        <v>5800</v>
      </c>
      <c r="B17" s="7">
        <f t="shared" si="0"/>
        <v>132</v>
      </c>
      <c r="C17" s="1">
        <f t="shared" si="2"/>
        <v>128</v>
      </c>
      <c r="D17" s="1">
        <f t="shared" si="3"/>
        <v>138</v>
      </c>
      <c r="E17" s="1">
        <f t="shared" si="1"/>
        <v>10</v>
      </c>
      <c r="F17" s="1">
        <v>131</v>
      </c>
      <c r="G17" s="1">
        <v>132</v>
      </c>
      <c r="H17" s="1">
        <v>132</v>
      </c>
      <c r="I17" s="1">
        <v>131</v>
      </c>
      <c r="J17" s="1">
        <v>128</v>
      </c>
      <c r="K17" s="1">
        <v>138</v>
      </c>
      <c r="L17" s="1">
        <v>134</v>
      </c>
      <c r="M17" s="1">
        <v>128</v>
      </c>
      <c r="N17" s="1">
        <v>129</v>
      </c>
      <c r="P17">
        <v>145</v>
      </c>
    </row>
    <row r="18" spans="1:16" ht="12.75">
      <c r="A18">
        <v>6000</v>
      </c>
      <c r="B18" s="7">
        <f t="shared" si="0"/>
        <v>130.83333333333334</v>
      </c>
      <c r="C18" s="1">
        <f t="shared" si="2"/>
        <v>128</v>
      </c>
      <c r="D18" s="1">
        <f t="shared" si="3"/>
        <v>138</v>
      </c>
      <c r="E18" s="1">
        <f t="shared" si="1"/>
        <v>10</v>
      </c>
      <c r="F18" s="1">
        <v>131</v>
      </c>
      <c r="G18" s="1">
        <v>129</v>
      </c>
      <c r="H18" s="1">
        <v>130</v>
      </c>
      <c r="I18" s="1">
        <v>129</v>
      </c>
      <c r="J18" s="1">
        <v>128</v>
      </c>
      <c r="K18" s="1">
        <v>138</v>
      </c>
      <c r="L18" s="1">
        <v>134</v>
      </c>
      <c r="M18" s="1">
        <v>129</v>
      </c>
      <c r="N18" s="1">
        <v>130</v>
      </c>
      <c r="P18">
        <v>144</v>
      </c>
    </row>
    <row r="19" spans="1:16" ht="12.75">
      <c r="A19">
        <v>6200</v>
      </c>
      <c r="B19" s="7">
        <f t="shared" si="0"/>
        <v>128.16666666666666</v>
      </c>
      <c r="C19" s="1">
        <f t="shared" si="2"/>
        <v>124</v>
      </c>
      <c r="D19" s="1">
        <f t="shared" si="3"/>
        <v>137</v>
      </c>
      <c r="E19" s="1">
        <f t="shared" si="1"/>
        <v>13</v>
      </c>
      <c r="F19" s="1">
        <v>130</v>
      </c>
      <c r="G19" s="1">
        <v>125</v>
      </c>
      <c r="H19" s="1">
        <v>125</v>
      </c>
      <c r="I19" s="1">
        <v>128</v>
      </c>
      <c r="J19" s="1">
        <v>124</v>
      </c>
      <c r="K19" s="1">
        <v>137</v>
      </c>
      <c r="L19" s="1">
        <v>132</v>
      </c>
      <c r="P19">
        <v>140</v>
      </c>
    </row>
    <row r="20" spans="2:16" ht="12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2:16" ht="12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2:16" ht="12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2:6" ht="12.75">
      <c r="B23" s="7"/>
      <c r="F23" s="2" t="s">
        <v>3</v>
      </c>
    </row>
    <row r="24" spans="1:16" s="4" customFormat="1" ht="38.25">
      <c r="A24" s="4" t="s">
        <v>0</v>
      </c>
      <c r="B24" s="6" t="s">
        <v>15</v>
      </c>
      <c r="C24" s="5" t="str">
        <f>C2</f>
        <v>Min</v>
      </c>
      <c r="D24" s="5" t="str">
        <f>D2</f>
        <v>Max</v>
      </c>
      <c r="E24" s="5" t="str">
        <f>E2</f>
        <v>Range</v>
      </c>
      <c r="F24" s="5" t="str">
        <f aca="true" t="shared" si="4" ref="F24:L24">F2</f>
        <v>Joe P #94 - 1/03</v>
      </c>
      <c r="G24" s="5" t="str">
        <f t="shared" si="4"/>
        <v>Paul B #51- 5/03</v>
      </c>
      <c r="H24" s="5" t="str">
        <f t="shared" si="4"/>
        <v>Tim C #22 - 5/03</v>
      </c>
      <c r="I24" s="5" t="str">
        <f t="shared" si="4"/>
        <v>Tom H #61 - 7/03</v>
      </c>
      <c r="J24" s="5" t="str">
        <f t="shared" si="4"/>
        <v>Tim C #22 - 7/04</v>
      </c>
      <c r="K24" s="5" t="str">
        <f t="shared" si="4"/>
        <v>Eric S #70 - 8/04</v>
      </c>
      <c r="L24" s="5" t="str">
        <f t="shared" si="4"/>
        <v>Jim M #61 - 9/04</v>
      </c>
      <c r="M24" s="5" t="str">
        <f>M2</f>
        <v>Tom S #16 -10/04 Stock</v>
      </c>
      <c r="N24" s="5" t="str">
        <f>N2</f>
        <v>Tom S #16- 10/04 Chip</v>
      </c>
      <c r="P24" s="4" t="s">
        <v>2</v>
      </c>
    </row>
    <row r="25" spans="1:16" ht="12.75">
      <c r="A25">
        <v>3000</v>
      </c>
      <c r="B25" s="7">
        <f aca="true" t="shared" si="5" ref="B25:B41">AVERAGE(F25:K25)</f>
        <v>126.58333333333333</v>
      </c>
      <c r="C25" s="3">
        <f aca="true" t="shared" si="6" ref="C25:L25">C3/$A3*5250</f>
        <v>119.00000000000001</v>
      </c>
      <c r="D25" s="3">
        <f t="shared" si="6"/>
        <v>131.25</v>
      </c>
      <c r="E25" s="3">
        <f t="shared" si="6"/>
        <v>12.250000000000002</v>
      </c>
      <c r="F25" s="3">
        <f t="shared" si="6"/>
        <v>129.5</v>
      </c>
      <c r="G25" s="3">
        <f t="shared" si="6"/>
        <v>119.00000000000001</v>
      </c>
      <c r="H25" s="3">
        <f t="shared" si="6"/>
        <v>131.25</v>
      </c>
      <c r="I25" s="3">
        <f t="shared" si="6"/>
        <v>127.74999999999999</v>
      </c>
      <c r="J25" s="3">
        <f t="shared" si="6"/>
        <v>126</v>
      </c>
      <c r="K25" s="3">
        <f t="shared" si="6"/>
        <v>126</v>
      </c>
      <c r="L25" s="3">
        <f t="shared" si="6"/>
        <v>126</v>
      </c>
      <c r="M25" s="3">
        <f>M3/$A3*5250</f>
        <v>129.5</v>
      </c>
      <c r="N25" s="3"/>
      <c r="O25" s="9"/>
      <c r="P25" s="3">
        <f aca="true" t="shared" si="7" ref="P25:P41">P3/$A3*5250</f>
        <v>147</v>
      </c>
    </row>
    <row r="26" spans="1:16" ht="12.75">
      <c r="A26">
        <v>3200</v>
      </c>
      <c r="B26" s="7">
        <f t="shared" si="5"/>
        <v>125.234375</v>
      </c>
      <c r="C26" s="3">
        <f aca="true" t="shared" si="8" ref="C26:L26">C4/$A4*5250</f>
        <v>121.40625</v>
      </c>
      <c r="D26" s="3">
        <f t="shared" si="8"/>
        <v>129.609375</v>
      </c>
      <c r="E26" s="3">
        <f t="shared" si="8"/>
        <v>8.203125</v>
      </c>
      <c r="F26" s="3">
        <f t="shared" si="8"/>
        <v>127.96875</v>
      </c>
      <c r="G26" s="3">
        <f t="shared" si="8"/>
        <v>121.40625</v>
      </c>
      <c r="H26" s="3">
        <f t="shared" si="8"/>
        <v>127.96875</v>
      </c>
      <c r="I26" s="3">
        <f t="shared" si="8"/>
        <v>126.328125</v>
      </c>
      <c r="J26" s="3">
        <f t="shared" si="8"/>
        <v>123.046875</v>
      </c>
      <c r="K26" s="3">
        <f t="shared" si="8"/>
        <v>124.6875</v>
      </c>
      <c r="L26" s="3">
        <f t="shared" si="8"/>
        <v>123.046875</v>
      </c>
      <c r="M26" s="3">
        <f>M4/$A4*5250</f>
        <v>124.6875</v>
      </c>
      <c r="N26" s="3">
        <f>N4/$A4*5250</f>
        <v>129.609375</v>
      </c>
      <c r="O26" s="9"/>
      <c r="P26" s="3">
        <f t="shared" si="7"/>
        <v>147.65625</v>
      </c>
    </row>
    <row r="27" spans="1:16" ht="12.75">
      <c r="A27">
        <v>3400</v>
      </c>
      <c r="B27" s="7">
        <f t="shared" si="5"/>
        <v>123.78676470588233</v>
      </c>
      <c r="C27" s="3">
        <f aca="true" t="shared" si="9" ref="C27:L27">C5/$A5*5250</f>
        <v>120.44117647058823</v>
      </c>
      <c r="D27" s="3">
        <f t="shared" si="9"/>
        <v>129.70588235294116</v>
      </c>
      <c r="E27" s="3">
        <f t="shared" si="9"/>
        <v>9.264705882352942</v>
      </c>
      <c r="F27" s="3">
        <f t="shared" si="9"/>
        <v>123.52941176470588</v>
      </c>
      <c r="G27" s="3">
        <f t="shared" si="9"/>
        <v>120.44117647058823</v>
      </c>
      <c r="H27" s="3">
        <f t="shared" si="9"/>
        <v>125.0735294117647</v>
      </c>
      <c r="I27" s="3">
        <f t="shared" si="9"/>
        <v>129.70588235294116</v>
      </c>
      <c r="J27" s="3">
        <f t="shared" si="9"/>
        <v>120.44117647058823</v>
      </c>
      <c r="K27" s="3">
        <f t="shared" si="9"/>
        <v>123.52941176470588</v>
      </c>
      <c r="L27" s="3">
        <f t="shared" si="9"/>
        <v>120.44117647058823</v>
      </c>
      <c r="M27" s="3">
        <f>M5/$A5*5250</f>
        <v>123.52941176470588</v>
      </c>
      <c r="N27" s="3">
        <f>N5/$A5*5250</f>
        <v>126.61764705882352</v>
      </c>
      <c r="O27" s="9"/>
      <c r="P27" s="3">
        <f t="shared" si="7"/>
        <v>148.23529411764707</v>
      </c>
    </row>
    <row r="28" spans="1:16" ht="12.75">
      <c r="A28">
        <v>3600</v>
      </c>
      <c r="B28" s="7">
        <f t="shared" si="5"/>
        <v>123.22916666666667</v>
      </c>
      <c r="C28" s="3">
        <f aca="true" t="shared" si="10" ref="C28:L28">C6/$A6*5250</f>
        <v>119.58333333333334</v>
      </c>
      <c r="D28" s="3">
        <f t="shared" si="10"/>
        <v>125.41666666666667</v>
      </c>
      <c r="E28" s="3">
        <f t="shared" si="10"/>
        <v>5.833333333333333</v>
      </c>
      <c r="F28" s="3">
        <f t="shared" si="10"/>
        <v>125.41666666666667</v>
      </c>
      <c r="G28" s="3">
        <f t="shared" si="10"/>
        <v>119.58333333333334</v>
      </c>
      <c r="H28" s="3">
        <f t="shared" si="10"/>
        <v>125.41666666666667</v>
      </c>
      <c r="I28" s="3">
        <f t="shared" si="10"/>
        <v>125.41666666666667</v>
      </c>
      <c r="J28" s="3">
        <f t="shared" si="10"/>
        <v>121.04166666666666</v>
      </c>
      <c r="K28" s="3">
        <f t="shared" si="10"/>
        <v>122.5</v>
      </c>
      <c r="L28" s="3">
        <f t="shared" si="10"/>
        <v>119.58333333333334</v>
      </c>
      <c r="M28" s="3">
        <f>M6/$A6*5250</f>
        <v>123.95833333333333</v>
      </c>
      <c r="N28" s="3">
        <f>N6/$A6*5250</f>
        <v>123.95833333333333</v>
      </c>
      <c r="O28" s="9"/>
      <c r="P28" s="3">
        <f t="shared" si="7"/>
        <v>145.83333333333331</v>
      </c>
    </row>
    <row r="29" spans="1:16" ht="12.75">
      <c r="A29">
        <v>3800</v>
      </c>
      <c r="B29" s="7">
        <f t="shared" si="5"/>
        <v>126.64473684210527</v>
      </c>
      <c r="C29" s="3">
        <f aca="true" t="shared" si="11" ref="C29:L29">C7/$A7*5250</f>
        <v>120.19736842105263</v>
      </c>
      <c r="D29" s="3">
        <f t="shared" si="11"/>
        <v>131.25</v>
      </c>
      <c r="E29" s="3">
        <f t="shared" si="11"/>
        <v>11.052631578947368</v>
      </c>
      <c r="F29" s="3">
        <f t="shared" si="11"/>
        <v>129.8684210526316</v>
      </c>
      <c r="G29" s="3">
        <f t="shared" si="11"/>
        <v>120.19736842105263</v>
      </c>
      <c r="H29" s="3">
        <f t="shared" si="11"/>
        <v>131.25</v>
      </c>
      <c r="I29" s="3">
        <f t="shared" si="11"/>
        <v>127.10526315789474</v>
      </c>
      <c r="J29" s="3">
        <f t="shared" si="11"/>
        <v>127.10526315789474</v>
      </c>
      <c r="K29" s="3">
        <f t="shared" si="11"/>
        <v>124.3421052631579</v>
      </c>
      <c r="L29" s="3">
        <f t="shared" si="11"/>
        <v>127.10526315789474</v>
      </c>
      <c r="M29" s="3">
        <f>M7/$A7*5250</f>
        <v>129.8684210526316</v>
      </c>
      <c r="N29" s="3">
        <f>N7/$A7*5250</f>
        <v>129.8684210526316</v>
      </c>
      <c r="O29" s="9"/>
      <c r="P29" s="3">
        <f t="shared" si="7"/>
        <v>149.21052631578948</v>
      </c>
    </row>
    <row r="30" spans="1:16" ht="12.75">
      <c r="A30">
        <v>4000</v>
      </c>
      <c r="B30" s="7">
        <f t="shared" si="5"/>
        <v>127.75</v>
      </c>
      <c r="C30" s="3">
        <f aca="true" t="shared" si="12" ref="C30:L30">C8/$A8*5250</f>
        <v>124.6875</v>
      </c>
      <c r="D30" s="3">
        <f t="shared" si="12"/>
        <v>131.25</v>
      </c>
      <c r="E30" s="3">
        <f t="shared" si="12"/>
        <v>6.5625</v>
      </c>
      <c r="F30" s="3">
        <f t="shared" si="12"/>
        <v>128.625</v>
      </c>
      <c r="G30" s="3">
        <f t="shared" si="12"/>
        <v>126</v>
      </c>
      <c r="H30" s="3">
        <f t="shared" si="12"/>
        <v>128.625</v>
      </c>
      <c r="I30" s="3">
        <f t="shared" si="12"/>
        <v>129.9375</v>
      </c>
      <c r="J30" s="3">
        <f t="shared" si="12"/>
        <v>124.6875</v>
      </c>
      <c r="K30" s="3">
        <f t="shared" si="12"/>
        <v>128.625</v>
      </c>
      <c r="L30" s="3">
        <f t="shared" si="12"/>
        <v>131.25</v>
      </c>
      <c r="M30" s="3">
        <f>M8/$A8*5250</f>
        <v>128.625</v>
      </c>
      <c r="N30" s="3">
        <f>N8/$A8*5250</f>
        <v>128.625</v>
      </c>
      <c r="O30" s="9"/>
      <c r="P30" s="3">
        <f t="shared" si="7"/>
        <v>152.25</v>
      </c>
    </row>
    <row r="31" spans="1:16" ht="12.75">
      <c r="A31">
        <v>4200</v>
      </c>
      <c r="B31" s="7">
        <f t="shared" si="5"/>
        <v>127.70833333333333</v>
      </c>
      <c r="C31" s="3">
        <f aca="true" t="shared" si="13" ref="C31:L31">C9/$A9*5250</f>
        <v>125</v>
      </c>
      <c r="D31" s="3">
        <f t="shared" si="13"/>
        <v>132.5</v>
      </c>
      <c r="E31" s="3">
        <f t="shared" si="13"/>
        <v>7.5</v>
      </c>
      <c r="F31" s="3">
        <f t="shared" si="13"/>
        <v>132.5</v>
      </c>
      <c r="G31" s="3">
        <f t="shared" si="13"/>
        <v>125</v>
      </c>
      <c r="H31" s="3">
        <f t="shared" si="13"/>
        <v>127.5</v>
      </c>
      <c r="I31" s="3">
        <f t="shared" si="13"/>
        <v>128.75</v>
      </c>
      <c r="J31" s="3">
        <f t="shared" si="13"/>
        <v>125</v>
      </c>
      <c r="K31" s="3">
        <f t="shared" si="13"/>
        <v>127.5</v>
      </c>
      <c r="L31" s="3">
        <f t="shared" si="13"/>
        <v>131.25</v>
      </c>
      <c r="M31" s="3">
        <f>M9/$A9*5250</f>
        <v>131.25</v>
      </c>
      <c r="N31" s="3">
        <f>N9/$A9*5250</f>
        <v>131.25</v>
      </c>
      <c r="O31" s="9"/>
      <c r="P31" s="3">
        <f t="shared" si="7"/>
        <v>155</v>
      </c>
    </row>
    <row r="32" spans="1:16" ht="12.75">
      <c r="A32">
        <v>4400</v>
      </c>
      <c r="B32" s="7">
        <f t="shared" si="5"/>
        <v>129.85795454545453</v>
      </c>
      <c r="C32" s="3">
        <f aca="true" t="shared" si="14" ref="C32:L32">C10/$A10*5250</f>
        <v>124.0909090909091</v>
      </c>
      <c r="D32" s="3">
        <f t="shared" si="14"/>
        <v>136.02272727272728</v>
      </c>
      <c r="E32" s="3">
        <f t="shared" si="14"/>
        <v>11.931818181818182</v>
      </c>
      <c r="F32" s="3">
        <f t="shared" si="14"/>
        <v>134.82954545454544</v>
      </c>
      <c r="G32" s="3">
        <f t="shared" si="14"/>
        <v>124.0909090909091</v>
      </c>
      <c r="H32" s="3">
        <f t="shared" si="14"/>
        <v>131.25</v>
      </c>
      <c r="I32" s="3">
        <f t="shared" si="14"/>
        <v>128.86363636363635</v>
      </c>
      <c r="J32" s="3">
        <f t="shared" si="14"/>
        <v>128.86363636363635</v>
      </c>
      <c r="K32" s="3">
        <f t="shared" si="14"/>
        <v>131.25</v>
      </c>
      <c r="L32" s="3">
        <f t="shared" si="14"/>
        <v>133.63636363636365</v>
      </c>
      <c r="M32" s="3">
        <f>M10/$A10*5250</f>
        <v>133.63636363636365</v>
      </c>
      <c r="N32" s="3">
        <f>N10/$A10*5250</f>
        <v>136.02272727272728</v>
      </c>
      <c r="O32" s="9"/>
      <c r="P32" s="3">
        <f t="shared" si="7"/>
        <v>157.5</v>
      </c>
    </row>
    <row r="33" spans="1:16" ht="12.75">
      <c r="A33">
        <v>4600</v>
      </c>
      <c r="B33" s="7">
        <f t="shared" si="5"/>
        <v>130.29891304347825</v>
      </c>
      <c r="C33" s="3">
        <f aca="true" t="shared" si="15" ref="C33:L33">C11/$A11*5250</f>
        <v>127.82608695652173</v>
      </c>
      <c r="D33" s="3">
        <f t="shared" si="15"/>
        <v>135.81521739130434</v>
      </c>
      <c r="E33" s="3">
        <f t="shared" si="15"/>
        <v>7.989130434782608</v>
      </c>
      <c r="F33" s="3">
        <f t="shared" si="15"/>
        <v>133.5326086956522</v>
      </c>
      <c r="G33" s="3">
        <f t="shared" si="15"/>
        <v>128.9673913043478</v>
      </c>
      <c r="H33" s="3">
        <f t="shared" si="15"/>
        <v>131.25</v>
      </c>
      <c r="I33" s="3">
        <f t="shared" si="15"/>
        <v>127.82608695652173</v>
      </c>
      <c r="J33" s="3">
        <f t="shared" si="15"/>
        <v>128.9673913043478</v>
      </c>
      <c r="K33" s="3">
        <f t="shared" si="15"/>
        <v>131.25</v>
      </c>
      <c r="L33" s="3">
        <f t="shared" si="15"/>
        <v>130.1086956521739</v>
      </c>
      <c r="M33" s="3">
        <f>M11/$A11*5250</f>
        <v>134.67391304347825</v>
      </c>
      <c r="N33" s="3">
        <f>N11/$A11*5250</f>
        <v>135.81521739130434</v>
      </c>
      <c r="O33" s="9"/>
      <c r="P33" s="3">
        <f t="shared" si="7"/>
        <v>152.93478260869566</v>
      </c>
    </row>
    <row r="34" spans="1:16" ht="12.75">
      <c r="A34">
        <v>4800</v>
      </c>
      <c r="B34" s="7">
        <f t="shared" si="5"/>
        <v>129.79166666666666</v>
      </c>
      <c r="C34" s="3">
        <f aca="true" t="shared" si="16" ref="C34:L34">C12/$A12*5250</f>
        <v>124.6875</v>
      </c>
      <c r="D34" s="3">
        <f t="shared" si="16"/>
        <v>135.625</v>
      </c>
      <c r="E34" s="3">
        <f t="shared" si="16"/>
        <v>10.9375</v>
      </c>
      <c r="F34" s="3">
        <f t="shared" si="16"/>
        <v>131.25</v>
      </c>
      <c r="G34" s="3">
        <f t="shared" si="16"/>
        <v>124.6875</v>
      </c>
      <c r="H34" s="3">
        <f t="shared" si="16"/>
        <v>133.4375</v>
      </c>
      <c r="I34" s="3">
        <f t="shared" si="16"/>
        <v>131.25</v>
      </c>
      <c r="J34" s="3">
        <f t="shared" si="16"/>
        <v>129.0625</v>
      </c>
      <c r="K34" s="3">
        <f t="shared" si="16"/>
        <v>129.0625</v>
      </c>
      <c r="L34" s="3">
        <f t="shared" si="16"/>
        <v>131.25</v>
      </c>
      <c r="M34" s="3">
        <f>M12/$A12*5250</f>
        <v>132.34375</v>
      </c>
      <c r="N34" s="3">
        <f>N12/$A12*5250</f>
        <v>135.625</v>
      </c>
      <c r="O34" s="9"/>
      <c r="P34" s="3">
        <f t="shared" si="7"/>
        <v>152.03125</v>
      </c>
    </row>
    <row r="35" spans="1:16" ht="12.75">
      <c r="A35">
        <v>5000</v>
      </c>
      <c r="B35" s="7">
        <f t="shared" si="5"/>
        <v>128.275</v>
      </c>
      <c r="C35" s="3">
        <f aca="true" t="shared" si="17" ref="C35:L35">C13/$A13*5250</f>
        <v>121.8</v>
      </c>
      <c r="D35" s="3">
        <f t="shared" si="17"/>
        <v>131.25</v>
      </c>
      <c r="E35" s="3">
        <f t="shared" si="17"/>
        <v>9.45</v>
      </c>
      <c r="F35" s="3">
        <f t="shared" si="17"/>
        <v>130.2</v>
      </c>
      <c r="G35" s="3">
        <f t="shared" si="17"/>
        <v>121.8</v>
      </c>
      <c r="H35" s="3">
        <f t="shared" si="17"/>
        <v>131.25</v>
      </c>
      <c r="I35" s="3">
        <f t="shared" si="17"/>
        <v>128.1</v>
      </c>
      <c r="J35" s="3">
        <f t="shared" si="17"/>
        <v>128.1</v>
      </c>
      <c r="K35" s="3">
        <f t="shared" si="17"/>
        <v>130.2</v>
      </c>
      <c r="L35" s="3">
        <f t="shared" si="17"/>
        <v>130.2</v>
      </c>
      <c r="M35" s="3">
        <f>M13/$A13*5250</f>
        <v>128.1</v>
      </c>
      <c r="N35" s="3">
        <f>N13/$A13*5250</f>
        <v>131.25</v>
      </c>
      <c r="O35" s="9"/>
      <c r="P35" s="3">
        <f t="shared" si="7"/>
        <v>151.2</v>
      </c>
    </row>
    <row r="36" spans="1:16" ht="12.75">
      <c r="A36">
        <v>5200</v>
      </c>
      <c r="B36" s="7">
        <f t="shared" si="5"/>
        <v>126.20192307692305</v>
      </c>
      <c r="C36" s="3">
        <f aca="true" t="shared" si="18" ref="C36:L36">C14/$A14*5250</f>
        <v>121.15384615384616</v>
      </c>
      <c r="D36" s="3">
        <f t="shared" si="18"/>
        <v>129.23076923076923</v>
      </c>
      <c r="E36" s="3">
        <f t="shared" si="18"/>
        <v>8.076923076923077</v>
      </c>
      <c r="F36" s="3">
        <f t="shared" si="18"/>
        <v>127.21153846153845</v>
      </c>
      <c r="G36" s="3">
        <f t="shared" si="18"/>
        <v>121.15384615384616</v>
      </c>
      <c r="H36" s="3">
        <f t="shared" si="18"/>
        <v>129.23076923076923</v>
      </c>
      <c r="I36" s="3">
        <f t="shared" si="18"/>
        <v>125.1923076923077</v>
      </c>
      <c r="J36" s="3">
        <f t="shared" si="18"/>
        <v>125.1923076923077</v>
      </c>
      <c r="K36" s="3">
        <f t="shared" si="18"/>
        <v>129.23076923076923</v>
      </c>
      <c r="L36" s="3">
        <f t="shared" si="18"/>
        <v>127.21153846153845</v>
      </c>
      <c r="M36" s="3">
        <f>M14/$A14*5250</f>
        <v>122.16346153846153</v>
      </c>
      <c r="N36" s="3">
        <f>N14/$A14*5250</f>
        <v>128.22115384615384</v>
      </c>
      <c r="O36" s="9"/>
      <c r="P36" s="3">
        <f t="shared" si="7"/>
        <v>146.39423076923077</v>
      </c>
    </row>
    <row r="37" spans="1:16" ht="12.75">
      <c r="A37">
        <v>5400</v>
      </c>
      <c r="B37" s="7">
        <f t="shared" si="5"/>
        <v>124.60648148148148</v>
      </c>
      <c r="C37" s="3">
        <f aca="true" t="shared" si="19" ref="C37:L37">C15/$A15*5250</f>
        <v>118.6111111111111</v>
      </c>
      <c r="D37" s="3">
        <f t="shared" si="19"/>
        <v>128.33333333333334</v>
      </c>
      <c r="E37" s="3">
        <f t="shared" si="19"/>
        <v>9.722222222222223</v>
      </c>
      <c r="F37" s="3">
        <f t="shared" si="19"/>
        <v>125.41666666666667</v>
      </c>
      <c r="G37" s="3">
        <f t="shared" si="19"/>
        <v>121.52777777777777</v>
      </c>
      <c r="H37" s="3">
        <f t="shared" si="19"/>
        <v>127.3611111111111</v>
      </c>
      <c r="I37" s="3">
        <f t="shared" si="19"/>
        <v>120.55555555555556</v>
      </c>
      <c r="J37" s="3">
        <f t="shared" si="19"/>
        <v>124.44444444444444</v>
      </c>
      <c r="K37" s="3">
        <f t="shared" si="19"/>
        <v>128.33333333333334</v>
      </c>
      <c r="L37" s="3">
        <f t="shared" si="19"/>
        <v>126.38888888888889</v>
      </c>
      <c r="M37" s="3">
        <f>M15/$A15*5250</f>
        <v>118.6111111111111</v>
      </c>
      <c r="N37" s="3">
        <f>N15/$A15*5250</f>
        <v>124.44444444444444</v>
      </c>
      <c r="O37" s="9"/>
      <c r="P37" s="3">
        <f t="shared" si="7"/>
        <v>141.94444444444443</v>
      </c>
    </row>
    <row r="38" spans="1:16" ht="12.75">
      <c r="A38">
        <v>5600</v>
      </c>
      <c r="B38" s="7">
        <f t="shared" si="5"/>
        <v>122.34375</v>
      </c>
      <c r="C38" s="3">
        <f aca="true" t="shared" si="20" ref="C38:L38">C16/$A16*5250</f>
        <v>120</v>
      </c>
      <c r="D38" s="3">
        <f t="shared" si="20"/>
        <v>126.5625</v>
      </c>
      <c r="E38" s="3">
        <f t="shared" si="20"/>
        <v>6.5625</v>
      </c>
      <c r="F38" s="3">
        <f t="shared" si="20"/>
        <v>121.875</v>
      </c>
      <c r="G38" s="3">
        <f t="shared" si="20"/>
        <v>120</v>
      </c>
      <c r="H38" s="3">
        <f t="shared" si="20"/>
        <v>124.6875</v>
      </c>
      <c r="I38" s="3">
        <f t="shared" si="20"/>
        <v>120</v>
      </c>
      <c r="J38" s="3">
        <f t="shared" si="20"/>
        <v>120.9375</v>
      </c>
      <c r="K38" s="3">
        <f t="shared" si="20"/>
        <v>126.5625</v>
      </c>
      <c r="L38" s="3">
        <f t="shared" si="20"/>
        <v>123.75000000000001</v>
      </c>
      <c r="M38" s="3">
        <f>M16/$A16*5250</f>
        <v>120</v>
      </c>
      <c r="N38" s="3">
        <f>N16/$A16*5250</f>
        <v>120</v>
      </c>
      <c r="O38" s="9"/>
      <c r="P38" s="3">
        <f t="shared" si="7"/>
        <v>135.9375</v>
      </c>
    </row>
    <row r="39" spans="1:16" ht="12.75">
      <c r="A39">
        <v>5800</v>
      </c>
      <c r="B39" s="7">
        <f t="shared" si="5"/>
        <v>119.48275862068965</v>
      </c>
      <c r="C39" s="3">
        <f aca="true" t="shared" si="21" ref="C39:L39">C17/$A17*5250</f>
        <v>115.86206896551724</v>
      </c>
      <c r="D39" s="3">
        <f t="shared" si="21"/>
        <v>124.91379310344827</v>
      </c>
      <c r="E39" s="3">
        <f t="shared" si="21"/>
        <v>9.051724137931034</v>
      </c>
      <c r="F39" s="3">
        <f t="shared" si="21"/>
        <v>118.57758620689654</v>
      </c>
      <c r="G39" s="3">
        <f t="shared" si="21"/>
        <v>119.48275862068967</v>
      </c>
      <c r="H39" s="3">
        <f t="shared" si="21"/>
        <v>119.48275862068967</v>
      </c>
      <c r="I39" s="3">
        <f t="shared" si="21"/>
        <v>118.57758620689654</v>
      </c>
      <c r="J39" s="3">
        <f t="shared" si="21"/>
        <v>115.86206896551724</v>
      </c>
      <c r="K39" s="3">
        <f t="shared" si="21"/>
        <v>124.91379310344827</v>
      </c>
      <c r="L39" s="3">
        <f t="shared" si="21"/>
        <v>121.29310344827586</v>
      </c>
      <c r="M39" s="3">
        <f>M17/$A17*5250</f>
        <v>115.86206896551724</v>
      </c>
      <c r="N39" s="3">
        <f>N17/$A17*5250</f>
        <v>116.76724137931035</v>
      </c>
      <c r="O39" s="9"/>
      <c r="P39" s="3">
        <f t="shared" si="7"/>
        <v>131.25</v>
      </c>
    </row>
    <row r="40" spans="1:16" ht="12.75">
      <c r="A40">
        <v>6000</v>
      </c>
      <c r="B40" s="7">
        <f t="shared" si="5"/>
        <v>114.47916666666667</v>
      </c>
      <c r="C40" s="3">
        <f aca="true" t="shared" si="22" ref="C40:L40">C18/$A18*5250</f>
        <v>112</v>
      </c>
      <c r="D40" s="3">
        <f t="shared" si="22"/>
        <v>120.75</v>
      </c>
      <c r="E40" s="3">
        <f t="shared" si="22"/>
        <v>8.75</v>
      </c>
      <c r="F40" s="3">
        <f t="shared" si="22"/>
        <v>114.625</v>
      </c>
      <c r="G40" s="3">
        <f t="shared" si="22"/>
        <v>112.87499999999999</v>
      </c>
      <c r="H40" s="3">
        <f t="shared" si="22"/>
        <v>113.75</v>
      </c>
      <c r="I40" s="3">
        <f t="shared" si="22"/>
        <v>112.87499999999999</v>
      </c>
      <c r="J40" s="3">
        <f t="shared" si="22"/>
        <v>112</v>
      </c>
      <c r="K40" s="3">
        <f t="shared" si="22"/>
        <v>120.75</v>
      </c>
      <c r="L40" s="3">
        <f t="shared" si="22"/>
        <v>117.25</v>
      </c>
      <c r="M40" s="3">
        <f>M18/$A18*5250</f>
        <v>112.87499999999999</v>
      </c>
      <c r="N40" s="3">
        <f>N18/$A18*5250</f>
        <v>113.75</v>
      </c>
      <c r="O40" s="9"/>
      <c r="P40" s="3">
        <f t="shared" si="7"/>
        <v>126</v>
      </c>
    </row>
    <row r="41" spans="1:16" ht="12.75">
      <c r="A41">
        <v>6200</v>
      </c>
      <c r="B41" s="7">
        <f t="shared" si="5"/>
        <v>108.5282258064516</v>
      </c>
      <c r="C41" s="3">
        <f aca="true" t="shared" si="23" ref="C41:L41">C19/$A19*5250</f>
        <v>105</v>
      </c>
      <c r="D41" s="3">
        <f t="shared" si="23"/>
        <v>116.00806451612904</v>
      </c>
      <c r="E41" s="3">
        <f t="shared" si="23"/>
        <v>11.008064516129032</v>
      </c>
      <c r="F41" s="3">
        <f t="shared" si="23"/>
        <v>110.08064516129033</v>
      </c>
      <c r="G41" s="3">
        <f t="shared" si="23"/>
        <v>105.84677419354838</v>
      </c>
      <c r="H41" s="3">
        <f t="shared" si="23"/>
        <v>105.84677419354838</v>
      </c>
      <c r="I41" s="3">
        <f t="shared" si="23"/>
        <v>108.38709677419355</v>
      </c>
      <c r="J41" s="3">
        <f t="shared" si="23"/>
        <v>105</v>
      </c>
      <c r="K41" s="3">
        <f t="shared" si="23"/>
        <v>116.00806451612904</v>
      </c>
      <c r="L41" s="3">
        <f t="shared" si="23"/>
        <v>111.77419354838709</v>
      </c>
      <c r="M41" s="3"/>
      <c r="N41" s="3"/>
      <c r="O41" s="9"/>
      <c r="P41" s="3">
        <f t="shared" si="7"/>
        <v>118.54838709677419</v>
      </c>
    </row>
  </sheetData>
  <conditionalFormatting sqref="F3:N19 F25:N41">
    <cfRule type="cellIs" priority="1" dxfId="0" operator="equal" stopIfTrue="1">
      <formula>$C3</formula>
    </cfRule>
    <cfRule type="cellIs" priority="2" dxfId="1" operator="equal" stopIfTrue="1">
      <formula>$D3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Honeywell</dc:creator>
  <cp:keywords/>
  <dc:description/>
  <cp:lastModifiedBy>Honeywell</cp:lastModifiedBy>
  <dcterms:created xsi:type="dcterms:W3CDTF">2003-11-24T19:30:36Z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